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3\M23-054 Čeperka, ul. Nedbalova - vodovod\rozpočty\"/>
    </mc:Choice>
  </mc:AlternateContent>
  <bookViews>
    <workbookView xWindow="0" yWindow="0" windowWidth="0" windowHeight="0"/>
  </bookViews>
  <sheets>
    <sheet name="Rekapitulace stavby" sheetId="1" r:id="rId1"/>
    <sheet name="1 - Vodovod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Vodovod'!$C$124:$K$287</definedName>
    <definedName name="_xlnm.Print_Area" localSheetId="1">'1 - Vodovod'!$C$4:$J$76,'1 - Vodovod'!$C$82:$J$106,'1 - Vodovod'!$C$112:$K$287</definedName>
    <definedName name="_xlnm.Print_Titles" localSheetId="1">'1 - Vodovod'!$124:$124</definedName>
    <definedName name="_xlnm._FilterDatabase" localSheetId="2" hidden="1">'VON - Vedlejší a ostatní ...'!$C$123:$K$153</definedName>
    <definedName name="_xlnm.Print_Area" localSheetId="2">'VON - Vedlejší a ostatní ...'!$C$4:$J$76,'VON - Vedlejší a ostatní ...'!$C$82:$J$105,'VON - Vedlejší a ostatní ...'!$C$111:$K$153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2" r="J37"/>
  <c r="J36"/>
  <c i="1" r="AY95"/>
  <c i="2" r="J35"/>
  <c i="1" r="AX95"/>
  <c i="2" r="BI287"/>
  <c r="BH287"/>
  <c r="BG287"/>
  <c r="BF287"/>
  <c r="T287"/>
  <c r="T286"/>
  <c r="R287"/>
  <c r="R286"/>
  <c r="P287"/>
  <c r="P286"/>
  <c r="BI285"/>
  <c r="BH285"/>
  <c r="BG285"/>
  <c r="BF285"/>
  <c r="T285"/>
  <c r="R285"/>
  <c r="P285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0"/>
  <c r="BH200"/>
  <c r="BG200"/>
  <c r="BF200"/>
  <c r="T200"/>
  <c r="R200"/>
  <c r="P200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BK281"/>
  <c r="J280"/>
  <c r="BK271"/>
  <c r="BK266"/>
  <c r="BK261"/>
  <c r="J259"/>
  <c r="J256"/>
  <c r="J254"/>
  <c r="J251"/>
  <c r="BK248"/>
  <c r="J246"/>
  <c r="J244"/>
  <c r="BK241"/>
  <c r="BK238"/>
  <c r="J236"/>
  <c r="J233"/>
  <c r="BK226"/>
  <c r="J221"/>
  <c r="J218"/>
  <c r="BK215"/>
  <c r="J206"/>
  <c r="BK200"/>
  <c r="J192"/>
  <c r="BK177"/>
  <c r="J172"/>
  <c r="BK165"/>
  <c r="BK159"/>
  <c r="BK147"/>
  <c r="J142"/>
  <c r="BK135"/>
  <c r="BK128"/>
  <c i="3" r="BK142"/>
  <c r="BK127"/>
  <c r="J153"/>
  <c r="J128"/>
  <c r="J127"/>
  <c r="BK136"/>
  <c r="J141"/>
  <c r="BK145"/>
  <c r="J140"/>
  <c i="2" r="BK287"/>
  <c r="J281"/>
  <c r="BK277"/>
  <c r="J269"/>
  <c r="BK263"/>
  <c r="BK260"/>
  <c r="BK258"/>
  <c r="BK256"/>
  <c r="BK253"/>
  <c r="BK251"/>
  <c r="J249"/>
  <c r="BK246"/>
  <c r="BK243"/>
  <c r="J241"/>
  <c r="J239"/>
  <c r="BK236"/>
  <c r="J234"/>
  <c r="J231"/>
  <c r="BK225"/>
  <c r="J220"/>
  <c r="J217"/>
  <c r="J214"/>
  <c r="BK206"/>
  <c r="BK199"/>
  <c r="J188"/>
  <c r="J181"/>
  <c r="BK172"/>
  <c r="J167"/>
  <c r="J159"/>
  <c r="BK151"/>
  <c r="J144"/>
  <c r="BK139"/>
  <c r="BK132"/>
  <c r="F36"/>
  <c r="BK235"/>
  <c r="BK227"/>
  <c r="BK222"/>
  <c r="BK217"/>
  <c r="J212"/>
  <c r="J205"/>
  <c r="BK195"/>
  <c r="J186"/>
  <c r="BK175"/>
  <c r="J170"/>
  <c r="J164"/>
  <c r="BK153"/>
  <c r="BK145"/>
  <c r="J141"/>
  <c r="BK133"/>
  <c i="1" r="AS94"/>
  <c i="3" r="BK147"/>
  <c r="J132"/>
  <c r="BK139"/>
  <c r="J145"/>
  <c r="BK134"/>
  <c r="BK129"/>
  <c i="2" r="BK285"/>
  <c r="J279"/>
  <c r="BK269"/>
  <c r="J266"/>
  <c r="J260"/>
  <c r="BK257"/>
  <c r="J255"/>
  <c r="BK252"/>
  <c r="BK250"/>
  <c r="J247"/>
  <c r="BK244"/>
  <c r="J242"/>
  <c r="BK239"/>
  <c r="BK237"/>
  <c r="J235"/>
  <c r="BK231"/>
  <c r="BK221"/>
  <c r="BK218"/>
  <c r="J215"/>
  <c r="J211"/>
  <c r="J200"/>
  <c r="BK188"/>
  <c r="BK181"/>
  <c r="J173"/>
  <c r="J168"/>
  <c r="J163"/>
  <c r="J151"/>
  <c r="BK142"/>
  <c r="J137"/>
  <c r="J128"/>
  <c r="F37"/>
  <c r="F34"/>
  <c r="J227"/>
  <c r="J222"/>
  <c r="J219"/>
  <c r="BK214"/>
  <c r="BK205"/>
  <c r="J199"/>
  <c r="BK186"/>
  <c r="J177"/>
  <c r="BK170"/>
  <c r="J165"/>
  <c r="BK158"/>
  <c r="J147"/>
  <c r="BK141"/>
  <c r="J135"/>
  <c r="J34"/>
  <c i="3" r="BK150"/>
  <c r="BK153"/>
  <c r="J147"/>
  <c r="J148"/>
  <c r="J136"/>
  <c r="BK141"/>
  <c r="BK128"/>
  <c i="2" r="J287"/>
  <c r="BK279"/>
  <c r="J271"/>
  <c r="J268"/>
  <c r="J261"/>
  <c r="J258"/>
  <c r="BK255"/>
  <c r="J253"/>
  <c r="J250"/>
  <c r="J248"/>
  <c r="BK245"/>
  <c r="J243"/>
  <c r="BK240"/>
  <c r="J238"/>
  <c r="BK234"/>
  <c r="BK230"/>
  <c r="J226"/>
  <c r="BK220"/>
  <c r="J216"/>
  <c r="BK212"/>
  <c r="J204"/>
  <c r="J195"/>
  <c r="BK184"/>
  <c r="J175"/>
  <c r="BK168"/>
  <c r="BK164"/>
  <c r="J158"/>
  <c r="BK144"/>
  <c r="BK137"/>
  <c r="J133"/>
  <c r="F35"/>
  <c r="J285"/>
  <c r="BK280"/>
  <c r="J277"/>
  <c r="BK268"/>
  <c r="J263"/>
  <c r="BK259"/>
  <c r="J257"/>
  <c r="BK254"/>
  <c r="J252"/>
  <c r="BK249"/>
  <c r="BK247"/>
  <c r="J245"/>
  <c r="BK242"/>
  <c r="J240"/>
  <c r="J237"/>
  <c r="BK233"/>
  <c r="J230"/>
  <c r="J225"/>
  <c r="BK219"/>
  <c r="BK216"/>
  <c r="BK211"/>
  <c r="BK204"/>
  <c r="BK192"/>
  <c r="J184"/>
  <c r="BK173"/>
  <c r="BK167"/>
  <c r="BK163"/>
  <c r="J153"/>
  <c r="J145"/>
  <c r="J139"/>
  <c r="J132"/>
  <c i="3" r="BK148"/>
  <c r="J129"/>
  <c r="J150"/>
  <c r="BK140"/>
  <c r="J152"/>
  <c r="BK152"/>
  <c r="BK132"/>
  <c r="J139"/>
  <c r="J142"/>
  <c r="J134"/>
  <c i="2" l="1" r="P127"/>
  <c r="R183"/>
  <c r="P187"/>
  <c r="T187"/>
  <c r="P194"/>
  <c r="BK265"/>
  <c r="J265"/>
  <c r="J103"/>
  <c r="P270"/>
  <c r="BK183"/>
  <c r="J183"/>
  <c r="J99"/>
  <c r="R210"/>
  <c r="T270"/>
  <c r="P183"/>
  <c r="T210"/>
  <c r="BK270"/>
  <c r="J270"/>
  <c r="J104"/>
  <c r="R127"/>
  <c r="T183"/>
  <c r="R187"/>
  <c r="T194"/>
  <c r="R265"/>
  <c i="3" r="BK131"/>
  <c r="J131"/>
  <c r="J100"/>
  <c i="2" r="P210"/>
  <c i="3" r="P126"/>
  <c r="P125"/>
  <c r="R131"/>
  <c r="R130"/>
  <c i="2" r="T127"/>
  <c r="BK187"/>
  <c r="J187"/>
  <c r="J100"/>
  <c r="BK194"/>
  <c r="J194"/>
  <c r="J101"/>
  <c r="R194"/>
  <c r="P265"/>
  <c r="R270"/>
  <c i="3" r="R126"/>
  <c r="R125"/>
  <c r="T131"/>
  <c r="T130"/>
  <c r="R138"/>
  <c r="R137"/>
  <c r="BK126"/>
  <c r="J126"/>
  <c r="J98"/>
  <c r="BK138"/>
  <c r="J138"/>
  <c r="J102"/>
  <c r="T138"/>
  <c r="T137"/>
  <c r="P144"/>
  <c r="P143"/>
  <c i="2" r="BK127"/>
  <c r="J127"/>
  <c r="J98"/>
  <c r="BK210"/>
  <c r="J210"/>
  <c r="J102"/>
  <c r="T265"/>
  <c i="3" r="T126"/>
  <c r="T125"/>
  <c r="P131"/>
  <c r="P130"/>
  <c r="P138"/>
  <c r="P137"/>
  <c r="BK144"/>
  <c r="J144"/>
  <c r="J104"/>
  <c r="R144"/>
  <c r="R143"/>
  <c r="T144"/>
  <c r="T143"/>
  <c i="2" r="BK286"/>
  <c r="J286"/>
  <c r="J105"/>
  <c i="3" r="BE145"/>
  <c r="F121"/>
  <c r="BE153"/>
  <c r="BE128"/>
  <c r="BE134"/>
  <c r="BE139"/>
  <c r="BE142"/>
  <c r="BE148"/>
  <c r="BE150"/>
  <c r="J89"/>
  <c r="BE129"/>
  <c r="BE132"/>
  <c r="BE152"/>
  <c r="E114"/>
  <c r="BE127"/>
  <c r="BE136"/>
  <c r="BE140"/>
  <c r="BE141"/>
  <c r="BE147"/>
  <c i="1" r="BC95"/>
  <c r="AW95"/>
  <c r="BA95"/>
  <c i="2" r="E85"/>
  <c r="J89"/>
  <c r="F92"/>
  <c r="BE128"/>
  <c r="BE132"/>
  <c r="BE133"/>
  <c r="BE135"/>
  <c r="BE137"/>
  <c r="BE139"/>
  <c r="BE141"/>
  <c r="BE142"/>
  <c r="BE144"/>
  <c r="BE145"/>
  <c r="BE147"/>
  <c r="BE151"/>
  <c r="BE153"/>
  <c r="BE158"/>
  <c r="BE159"/>
  <c r="BE163"/>
  <c r="BE164"/>
  <c r="BE165"/>
  <c r="BE167"/>
  <c r="BE168"/>
  <c r="BE170"/>
  <c r="BE172"/>
  <c r="BE173"/>
  <c r="BE175"/>
  <c r="BE177"/>
  <c r="BE181"/>
  <c r="BE184"/>
  <c r="BE186"/>
  <c r="BE188"/>
  <c r="BE192"/>
  <c r="BE195"/>
  <c r="BE199"/>
  <c r="BE200"/>
  <c r="BE204"/>
  <c r="BE205"/>
  <c r="BE206"/>
  <c r="BE211"/>
  <c r="BE212"/>
  <c r="BE214"/>
  <c r="BE215"/>
  <c r="BE216"/>
  <c r="BE217"/>
  <c r="BE218"/>
  <c r="BE219"/>
  <c r="BE220"/>
  <c r="BE221"/>
  <c r="BE222"/>
  <c r="BE225"/>
  <c r="BE226"/>
  <c r="BE227"/>
  <c r="BE230"/>
  <c r="BE231"/>
  <c r="BE233"/>
  <c r="BE234"/>
  <c r="BE235"/>
  <c r="BE236"/>
  <c r="BE237"/>
  <c r="BE238"/>
  <c r="BE239"/>
  <c r="BE240"/>
  <c r="BE241"/>
  <c r="BE242"/>
  <c r="BE243"/>
  <c r="BE244"/>
  <c r="BE245"/>
  <c r="BE246"/>
  <c r="BE247"/>
  <c r="BE248"/>
  <c r="BE249"/>
  <c r="BE250"/>
  <c r="BE251"/>
  <c r="BE252"/>
  <c r="BE253"/>
  <c r="BE254"/>
  <c r="BE255"/>
  <c r="BE256"/>
  <c r="BE257"/>
  <c r="BE258"/>
  <c r="BE259"/>
  <c r="BE260"/>
  <c r="BE261"/>
  <c r="BE263"/>
  <c r="BE266"/>
  <c r="BE268"/>
  <c r="BE269"/>
  <c r="BE271"/>
  <c r="BE277"/>
  <c r="BE279"/>
  <c r="BE280"/>
  <c r="BE281"/>
  <c r="BE285"/>
  <c r="BE287"/>
  <c i="1" r="BD95"/>
  <c r="BB95"/>
  <c i="3" r="J34"/>
  <c i="1" r="AW96"/>
  <c i="3" r="F37"/>
  <c i="1" r="BD96"/>
  <c r="BD94"/>
  <c r="W33"/>
  <c i="3" r="F35"/>
  <c i="1" r="BB96"/>
  <c r="BB94"/>
  <c r="W31"/>
  <c i="3" r="F34"/>
  <c i="1" r="BA96"/>
  <c r="BA94"/>
  <c r="W30"/>
  <c i="3" r="F36"/>
  <c i="1" r="BC96"/>
  <c r="BC94"/>
  <c r="AY94"/>
  <c i="3" l="1" r="P124"/>
  <c i="1" r="AU96"/>
  <c i="3" r="T124"/>
  <c i="2" r="T126"/>
  <c r="T125"/>
  <c i="3" r="R124"/>
  <c i="2" r="R126"/>
  <c r="R125"/>
  <c r="P126"/>
  <c r="P125"/>
  <c i="1" r="AU95"/>
  <c i="2" r="BK126"/>
  <c r="J126"/>
  <c r="J97"/>
  <c i="3" r="BK137"/>
  <c r="J137"/>
  <c r="J101"/>
  <c r="BK125"/>
  <c r="BK130"/>
  <c r="J130"/>
  <c r="J99"/>
  <c r="BK143"/>
  <c r="J143"/>
  <c r="J103"/>
  <c i="2" r="J33"/>
  <c i="1" r="AV95"/>
  <c r="AT95"/>
  <c i="2" r="F33"/>
  <c i="1" r="AZ95"/>
  <c i="3" r="F33"/>
  <c i="1" r="AZ96"/>
  <c r="AX94"/>
  <c r="AW94"/>
  <c r="AK30"/>
  <c i="3" r="J33"/>
  <c i="1" r="AV96"/>
  <c r="AT96"/>
  <c r="W32"/>
  <c i="3" l="1" r="BK124"/>
  <c r="J124"/>
  <c r="J96"/>
  <c r="J125"/>
  <c r="J97"/>
  <c i="2" r="BK125"/>
  <c r="J125"/>
  <c r="J96"/>
  <c i="1" r="AU94"/>
  <c r="AZ94"/>
  <c r="W29"/>
  <c i="3" l="1" r="J30"/>
  <c i="1" r="AG96"/>
  <c i="2" r="J30"/>
  <c i="1" r="AG95"/>
  <c r="AG94"/>
  <c r="AK26"/>
  <c r="AV94"/>
  <c r="AK29"/>
  <c r="AK35"/>
  <c l="1" r="AN95"/>
  <c i="2" r="J39"/>
  <c i="3" r="J39"/>
  <c i="1" r="AN96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<sst xmlns="http://schemas.openxmlformats.org/spreadsheetml/2006/main">
  <si>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</si>
  <si>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</si>
  <si>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</si>
  <si>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</si>
  <si>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</si>
  <si>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{9849fda4-f797-43d7-b345-c7a8b7b9b9b2}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</si>
  <si>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</si>
  <si>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</si>
  <si>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</si>
  <si>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</si>
  <si>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</si>
  <si>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</si>
  <si>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</si>
  <si>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</si>
  <si>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M23/054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</si>
  <si>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</si>
  <si>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</si>
  <si>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Čeperka , ul. Nedbalova - vodovod</t>
  </si>
  <si>
    <t>KSO:</t>
  </si>
  <si>
    <t>CC-CZ:</t>
  </si>
  <si>
    <t>Místo:</t>
  </si>
  <si>
    <t>Čeperka</t>
  </si>
  <si>
    <t>Datum:</t>
  </si>
  <si>
    <t>6. 2. 2024</t>
  </si>
  <si>
    <t>Zadavatel:</t>
  </si>
  <si>
    <t>IČ:</t>
  </si>
  <si>
    <t>Vodovody a kanalizace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</si>
  <si>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</si>
  <si>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</si>
  <si>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</si>
  <si>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</si>
  <si>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</si>
  <si>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</si>
  <si>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</si>
  <si>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Jiří Svoboda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</si>
  <si>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</si>
  <si>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</si>
  <si>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</si>
  <si>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</si>
  <si>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</si>
  <si>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</si>
  <si>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</si>
  <si>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</si>
  <si>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</si>
  <si>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</si>
  <si>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</si>
  <si>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</si>
  <si>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</si>
  <si>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</si>
  <si>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</si>
  <si>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</si>
  <si>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</si>
  <si>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</si>
  <si>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</si>
  <si>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</si>
  <si>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</si>
  <si>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</si>
  <si>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</si>
  <si>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</si>
  <si>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</si>
  <si>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</si>
  <si>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</si>
  <si>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</si>
  <si>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</si>
  <si>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</si>
  <si>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</si>
  <si>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</si>
  <si>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</si>
  <si>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</si>
  <si>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</si>
  <si>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</si>
  <si>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</si>
  <si>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</si>
  <si>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</si>
  <si>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</si>
  <si>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</si>
  <si>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</si>
  <si>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</si>
  <si>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</si>
  <si>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</si>
  <si>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</si>
  <si>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</si>
  <si>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Vodovod</t>
  </si>
  <si>
    <t>STA</t>
  </si>
  <si>
    <t>{bbeea181-28a6-475b-8bb2-1b766a57fbb8}</t>
  </si>
  <si>
    <t>2</t>
  </si>
  <si>
    <t>VON</t>
  </si>
  <si>
    <t>Vedlejší a ostatní náklady</t>
  </si>
  <si>
    <t>{8597ed80-3caa-4575-899f-ef36ba30c6f5}</t>
  </si>
  <si>
    <t>KRYCÍ LIST SOUPISU PRACÍ</t>
  </si>
  <si>
    <t>Objekt:</t>
  </si>
  <si>
    <t>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</si>
  <si>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</si>
  <si>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</si>
  <si>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</si>
  <si>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</si>
  <si>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</si>
  <si>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</si>
  <si>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</si>
  <si>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</si>
  <si>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</si>
  <si>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</si>
  <si>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</si>
  <si>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</si>
  <si>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</si>
  <si>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</si>
  <si>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</si>
  <si>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</si>
  <si>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</si>
  <si>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</si>
  <si>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</si>
  <si>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</si>
  <si>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</si>
  <si>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</si>
  <si>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</si>
  <si>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</si>
  <si>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</si>
  <si>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</si>
  <si>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</si>
  <si>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</si>
  <si>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</si>
  <si>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</si>
  <si>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</si>
  <si>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</si>
  <si>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</si>
  <si>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</si>
  <si>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m2</t>
  </si>
  <si>
    <t>CS ÚRS 2024 01</t>
  </si>
  <si>
    <t>4</t>
  </si>
  <si>
    <t>-1763529291</t>
  </si>
  <si>
    <t>VV</t>
  </si>
  <si>
    <t>"řad" 47,4*1</t>
  </si>
  <si>
    <t>"přípojky" 33*1</t>
  </si>
  <si>
    <t>Součet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</si>
  <si>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</si>
  <si>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</si>
  <si>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-822143273</t>
  </si>
  <si>
    <t>3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</si>
  <si>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</si>
  <si>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</si>
  <si>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120439115</t>
  </si>
  <si>
    <t>"přípojky"33*1,4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</si>
  <si>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</si>
  <si>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</si>
  <si>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-330187753</t>
  </si>
  <si>
    <t>"přípojky" 1*33</t>
  </si>
  <si>
    <t>5</t>
  </si>
  <si>
    <t>113154122</t>
  </si>
  <si>
    <t>Frézování živičného podkladu nebo krytu s naložením na dopravní prostředek plochy do 500 m2 bez překážek v trase pruhu šířky přes 0,5 m do 1 m, tloušťky vrstvy 40 mm</t>
  </si>
  <si>
    <t>-604108681</t>
  </si>
  <si>
    <t>"řad" 1,4*47,4</t>
  </si>
  <si>
    <t>6</t>
  </si>
  <si>
    <t>113154124</t>
  </si>
  <si>
    <t>Frézování živičného podkladu nebo krytu s naložením na dopravní prostředek plochy do 500 m2 bez překážek v trase pruhu šířky přes 0,5 m do 1 m, tloušťky vrstvy 100 mm</t>
  </si>
  <si>
    <t>-1231422973</t>
  </si>
  <si>
    <t>"řad" 1*47,4</t>
  </si>
  <si>
    <t>7</t>
  </si>
  <si>
    <t>115001101</t>
  </si>
  <si>
    <t>Převedení vody potrubím průměru DN do 100</t>
  </si>
  <si>
    <t>m</t>
  </si>
  <si>
    <t>-943478663</t>
  </si>
  <si>
    <t>8</t>
  </si>
  <si>
    <t>115101201</t>
  </si>
  <si>
    <t>Čerpání vody na dopravní výšku do 10 m s uvažovaným průměrným přítokem do 500 l/min</t>
  </si>
  <si>
    <t>hod</t>
  </si>
  <si>
    <t>1521865001</t>
  </si>
  <si>
    <t>30*0,5*8</t>
  </si>
  <si>
    <t>9</t>
  </si>
  <si>
    <t>115101301</t>
  </si>
  <si>
    <t>Pohotovost záložní čerpací soupravy pro dopravní výšku do 10 m s uvažovaným průměrným přítokem do 500 l/min</t>
  </si>
  <si>
    <t>den</t>
  </si>
  <si>
    <t>-678535254</t>
  </si>
  <si>
    <t>10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</si>
  <si>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</si>
  <si>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</si>
  <si>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2116098681</t>
  </si>
  <si>
    <t>"vodovod"6*1,5</t>
  </si>
  <si>
    <t>11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</si>
  <si>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</si>
  <si>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</si>
  <si>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-1311051433</t>
  </si>
  <si>
    <t>"NN" 2*1,5</t>
  </si>
  <si>
    <t>"sděl" 1*1,5</t>
  </si>
  <si>
    <t>130001101</t>
  </si>
  <si>
    <t>Příplatek k cenám hloubených vykopávek za ztížení vykopávky v blízkosti podzemního vedení nebo výbušnin pro jakoukoliv třídu horniny</t>
  </si>
  <si>
    <t>m3</t>
  </si>
  <si>
    <t>-789286719</t>
  </si>
  <si>
    <t>0,5*93,264</t>
  </si>
  <si>
    <t>13</t>
  </si>
  <si>
    <t>132254203</t>
  </si>
  <si>
    <t>Hloubení zapažených rýh šířky přes 800 do 2 000 mm strojně s urovnáním dna do předepsaného profilu a spádu v hornině třídy těžitelnosti I skupiny 3 přes 50 do 100 m3</t>
  </si>
  <si>
    <t>-1721304959</t>
  </si>
  <si>
    <t>"řad" (1,6-0,44)*1*47,4</t>
  </si>
  <si>
    <t>"přípojky" (1,6-0,44)*1*33</t>
  </si>
  <si>
    <t>14</t>
  </si>
  <si>
    <t>132354203</t>
  </si>
  <si>
    <t>Hloubení zapažených rýh šířky přes 800 do 2 000 mm strojně s urovnáním dna do předepsaného profilu a spádu v hornině třídy těžitelnosti II skupiny 4 přes 50 do 100 m3</t>
  </si>
  <si>
    <t>1862759333</t>
  </si>
  <si>
    <t>15</t>
  </si>
  <si>
    <t>151811131</t>
  </si>
  <si>
    <t>Zřízení pažicích boxů pro pažení a rozepření stěn rýh podzemního vedení hloubka výkopu do 4 m, šířka do 1,2 m</t>
  </si>
  <si>
    <t>1155526312</t>
  </si>
  <si>
    <t>"řad" 47,4*1,6*2</t>
  </si>
  <si>
    <t>"přípojky" 33*1,6*2</t>
  </si>
  <si>
    <t>16</t>
  </si>
  <si>
    <t>151811231</t>
  </si>
  <si>
    <t>Odstranění pažicích boxů pro pažení a rozepření stěn rýh podzemního vedení hloubka výkopu do 4 m, šířka do 1,2 m</t>
  </si>
  <si>
    <t>1532119312</t>
  </si>
  <si>
    <t>17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</si>
  <si>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</si>
  <si>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</si>
  <si>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-358571961</t>
  </si>
  <si>
    <t>18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</si>
  <si>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</si>
  <si>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</si>
  <si>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-1991657037</t>
  </si>
  <si>
    <t>3*46,632</t>
  </si>
  <si>
    <t>19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</si>
  <si>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</si>
  <si>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</si>
  <si>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-1423431746</t>
  </si>
  <si>
    <t>20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</si>
  <si>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</si>
  <si>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</si>
  <si>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1687817396</t>
  </si>
  <si>
    <t>46,632*3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</si>
  <si>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</si>
  <si>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</si>
  <si>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</si>
  <si>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</si>
  <si>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1354311834</t>
  </si>
  <si>
    <t>93,264*1,8</t>
  </si>
  <si>
    <t>22</t>
  </si>
  <si>
    <t>171251201</t>
  </si>
  <si>
    <t>Uložení sypaniny na skládky nebo meziskládky bez hutnění s upravením uložené sypaniny do předepsaného tvaru</t>
  </si>
  <si>
    <t>-929993154</t>
  </si>
  <si>
    <t>23</t>
  </si>
  <si>
    <t>174101101</t>
  </si>
  <si>
    <t>Zásyp sypaninou z jakékoliv horniny strojně s uložením výkopku ve vrstvách se zhutněním jam, šachet, rýh nebo kolem objektů v těchto vykopávkách</t>
  </si>
  <si>
    <t>1737595793</t>
  </si>
  <si>
    <t>93,264-8,04-30,510</t>
  </si>
  <si>
    <t>24</t>
  </si>
  <si>
    <t>M</t>
  </si>
  <si>
    <t>58337344</t>
  </si>
  <si>
    <t>štěrkopísek frakce 0/32</t>
  </si>
  <si>
    <t>-252691355</t>
  </si>
  <si>
    <t>54,714*1,8</t>
  </si>
  <si>
    <t>25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</si>
  <si>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</si>
  <si>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</si>
  <si>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799842251</t>
  </si>
  <si>
    <t>"řad" 47,4*1*0,4</t>
  </si>
  <si>
    <t>"přípojky" 33*1*0,35</t>
  </si>
  <si>
    <t>26</t>
  </si>
  <si>
    <t>58337310</t>
  </si>
  <si>
    <t>štěrkopísek frakce 0/4</t>
  </si>
  <si>
    <t>970664494</t>
  </si>
  <si>
    <t>30,510*1,8</t>
  </si>
  <si>
    <t>Zakládání</t>
  </si>
  <si>
    <t>27</t>
  </si>
  <si>
    <t>211531111</t>
  </si>
  <si>
    <t>Výplň kamenivem do rýh odvodňovacích žeber nebo trativodů bez zhutnění, s úpravou povrchu výplně kamenivem hrubým drceným frakce 16 až 63 mm</t>
  </si>
  <si>
    <t>-1712337536</t>
  </si>
  <si>
    <t>47,4*1*0,15</t>
  </si>
  <si>
    <t>28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</si>
  <si>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</si>
  <si>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</si>
  <si>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526327399</t>
  </si>
  <si>
    <t>Vodorovné konstrukce</t>
  </si>
  <si>
    <t>29</t>
  </si>
  <si>
    <t>451573111</t>
  </si>
  <si>
    <t>Lože pod potrubí, stoky a drobné objekty v otevřeném výkopu z písku a štěrkopísku do 63 mm</t>
  </si>
  <si>
    <t>-1714267261</t>
  </si>
  <si>
    <t>"řad" 47,4*1*0,1</t>
  </si>
  <si>
    <t>"přípojky" 33*1*0,1</t>
  </si>
  <si>
    <t>30</t>
  </si>
  <si>
    <t>452313131</t>
  </si>
  <si>
    <t>Podkladní a zajišťovací konstrukce z betonu prostého v otevřeném výkopu bez zvýšených nároků na prostředí bloky pro potrubí z betonu tř. C 12/15</t>
  </si>
  <si>
    <t>-1913658496</t>
  </si>
  <si>
    <t>3*0,5*0,5*0,5</t>
  </si>
  <si>
    <t>Komunikace pozemní</t>
  </si>
  <si>
    <t>31</t>
  </si>
  <si>
    <t>564861011</t>
  </si>
  <si>
    <t>Podklad ze štěrkodrti ŠD s rozprostřením a zhutněním plochy jednotlivě do 100 m2, po zhutnění tl. 200 mm</t>
  </si>
  <si>
    <t>1489834093</t>
  </si>
  <si>
    <t>32</t>
  </si>
  <si>
    <t>565155101</t>
  </si>
  <si>
    <t>Asfaltový beton vrstva podkladní ACP 16 (obalované kamenivo střednězrnné - OKS) s rozprostřením a zhutněním v pruhu šířky do 1,5 m, po zhutnění tl. 70 mm</t>
  </si>
  <si>
    <t>-962492429</t>
  </si>
  <si>
    <t>33</t>
  </si>
  <si>
    <t>567122112</t>
  </si>
  <si>
    <t>Podklad ze směsi stmelené cementem SC bez dilatačních spár, s rozprostřením a zhutněním SC C 8/10 (KSC I), po zhutnění tl. 130 mm</t>
  </si>
  <si>
    <t>441528444</t>
  </si>
  <si>
    <t>"přípojky"33*1</t>
  </si>
  <si>
    <t>34</t>
  </si>
  <si>
    <t>573111112</t>
  </si>
  <si>
    <t>Postřik infiltrační PI z asfaltu silničního s posypem kamenivem, v množství 1,00 kg/m2</t>
  </si>
  <si>
    <t>-1869575794</t>
  </si>
  <si>
    <t>35</t>
  </si>
  <si>
    <t>573211109</t>
  </si>
  <si>
    <t>Postřik spojovací PS bez posypu kamenivem z asfaltu silničního, v množství 0,50 kg/m2</t>
  </si>
  <si>
    <t>-1186731583</t>
  </si>
  <si>
    <t>36</t>
  </si>
  <si>
    <t>577134031</t>
  </si>
  <si>
    <t>Asfaltový beton vrstva obrusná ACO 11 (ABS) s rozprostřením a se zhutněním z modifikovaného asfaltu v pruhu šířky do 1,5 m, po zhutnění tl. 40 mm</t>
  </si>
  <si>
    <t>644527033</t>
  </si>
  <si>
    <t>"řad" 47,4*1,4</t>
  </si>
  <si>
    <t>"přípojky" 33*1,4</t>
  </si>
  <si>
    <t>Trubní vedení</t>
  </si>
  <si>
    <t>37</t>
  </si>
  <si>
    <t>850265121</t>
  </si>
  <si>
    <t>Výřez nebo výsek na potrubí z trub litinových tlakových nebo plastických hmot DN 100</t>
  </si>
  <si>
    <t>kus</t>
  </si>
  <si>
    <t>-732273076</t>
  </si>
  <si>
    <t>38</t>
  </si>
  <si>
    <t>R00002</t>
  </si>
  <si>
    <t>Zalití cementopopílkovou suspenzí D+M vč. přípravy na zalití</t>
  </si>
  <si>
    <t>-1390518327</t>
  </si>
  <si>
    <t>47,4*3,14*0,05*0,05</t>
  </si>
  <si>
    <t>39</t>
  </si>
  <si>
    <t>857242122.1</t>
  </si>
  <si>
    <t>Montáž litinových tvarovek na potrubí litinovém tlakovém jednoosých na potrubí z trub přírubových v otevřeném výkopu, kanálu nebo v šachtě DN 80</t>
  </si>
  <si>
    <t>-1506766792</t>
  </si>
  <si>
    <t>40</t>
  </si>
  <si>
    <t>552540471</t>
  </si>
  <si>
    <t>koleno 90° s patkou přírubové litinové vodovodní N-kus PN10/40 DN 80</t>
  </si>
  <si>
    <t>-68355194</t>
  </si>
  <si>
    <t>41</t>
  </si>
  <si>
    <t>857244122</t>
  </si>
  <si>
    <t>Montáž litinových tvarovek na potrubí litinovém tlakovém odbočných na potrubí z trub přírubových v otevřeném výkopu, kanálu nebo v šachtě DN 80</t>
  </si>
  <si>
    <t>-2023234147</t>
  </si>
  <si>
    <t>42</t>
  </si>
  <si>
    <t>55253510</t>
  </si>
  <si>
    <t>tvarovka přírubová litinová vodovodní s přírubovou odbočkou PN10/40 T-kus DN 80/80</t>
  </si>
  <si>
    <t>-1092692691</t>
  </si>
  <si>
    <t>43</t>
  </si>
  <si>
    <t>857262122</t>
  </si>
  <si>
    <t>Montáž litinových tvarovek na potrubí litinovém tlakovém jednoosých na potrubí z trub přírubových v otevřeném výkopu, kanálu nebo v šachtě DN 100</t>
  </si>
  <si>
    <t>549280660</t>
  </si>
  <si>
    <t>44</t>
  </si>
  <si>
    <t>55259815</t>
  </si>
  <si>
    <t>přechod přírubový tvárná litina dl 200mm DN 100/80</t>
  </si>
  <si>
    <t>-1286285510</t>
  </si>
  <si>
    <t>45</t>
  </si>
  <si>
    <t>799410000016</t>
  </si>
  <si>
    <t>Synoflex Litinová spojka - S PŘÍRUBOU 100 (104-132)</t>
  </si>
  <si>
    <t>-880276393</t>
  </si>
  <si>
    <t>46</t>
  </si>
  <si>
    <t>871161211</t>
  </si>
  <si>
    <t>Montáž vodovodního potrubí z polyetylenu PE100 RC v otevřeném výkopu svařovaných elektrotvarovkou SDR 11/PN16 d 32 x 3,0 mm</t>
  </si>
  <si>
    <t>-461935580</t>
  </si>
  <si>
    <t>47</t>
  </si>
  <si>
    <t>28613500</t>
  </si>
  <si>
    <t>potrubí vodovodní dvouvrstvé PE100 RC SDR11 32x3,0mm</t>
  </si>
  <si>
    <t>-526386228</t>
  </si>
  <si>
    <t>33*1,015 'Přepočtené koeficientem množství</t>
  </si>
  <si>
    <t>48</t>
  </si>
  <si>
    <t>871211811</t>
  </si>
  <si>
    <t>Bourání stávajícího potrubí z polyetylenu v otevřeném výkopu D do 50 mm</t>
  </si>
  <si>
    <t>-763233273</t>
  </si>
  <si>
    <t>49</t>
  </si>
  <si>
    <t>871241211</t>
  </si>
  <si>
    <t>Montáž vodovodního potrubí z polyetylenu PE100 RC v otevřeném výkopu svařovaných elektrotvarovkou SDR 11/PN16 d 90 x 8,2 mm</t>
  </si>
  <si>
    <t>463893017</t>
  </si>
  <si>
    <t>50</t>
  </si>
  <si>
    <t>28613556</t>
  </si>
  <si>
    <t>potrubí vodovodní dvouvrstvé PE100 RC SDR11 90x8,2mm</t>
  </si>
  <si>
    <t>739902857</t>
  </si>
  <si>
    <t>47,4</t>
  </si>
  <si>
    <t>47,4*1,015 'Přepočtené koeficientem množství</t>
  </si>
  <si>
    <t>51</t>
  </si>
  <si>
    <t>877241101</t>
  </si>
  <si>
    <t>Montáž tvarovek na vodovodním plastovém potrubí z polyetylenu PE 100 elektrotvarovek SDR 11/PN16 spojek, oblouků nebo redukcí d 90</t>
  </si>
  <si>
    <t>-630369211</t>
  </si>
  <si>
    <t>52</t>
  </si>
  <si>
    <t>28615974</t>
  </si>
  <si>
    <t>elektrospojka SDR11 PE 100 PN16 D 90mm</t>
  </si>
  <si>
    <t>313329746</t>
  </si>
  <si>
    <t>8+2</t>
  </si>
  <si>
    <t>53</t>
  </si>
  <si>
    <t>28653135</t>
  </si>
  <si>
    <t>nákružek lemový PE 100 SDR11 90mm</t>
  </si>
  <si>
    <t>211317579</t>
  </si>
  <si>
    <t>54</t>
  </si>
  <si>
    <t>28654368</t>
  </si>
  <si>
    <t>příruba volná k lemovému nákružku z polypropylénu 90</t>
  </si>
  <si>
    <t>-2101952355</t>
  </si>
  <si>
    <t>55</t>
  </si>
  <si>
    <t>877241126</t>
  </si>
  <si>
    <t>Montáž tvarovek na vodovodním plastovém potrubí z polyetylenu PE 100 elektrotvarovek SDR 11/PN16 T-kusů navrtávacích s ventilem a 360° otočnou odbočkou d 90/32</t>
  </si>
  <si>
    <t>103042801</t>
  </si>
  <si>
    <t>56</t>
  </si>
  <si>
    <t>28614074</t>
  </si>
  <si>
    <t>tvarovka T-kus navrtávací s ventilem, s odbočkou 360° D 90-32mm</t>
  </si>
  <si>
    <t>-1556112812</t>
  </si>
  <si>
    <t>57</t>
  </si>
  <si>
    <t>960113018004</t>
  </si>
  <si>
    <t>SOUPRAVA ZEMNÍ TELESKOPICKÁ DOM. ŠOUPÁTKA-1,3-1,8 3/4"-2" (1,3-1,8m)</t>
  </si>
  <si>
    <t>411832082</t>
  </si>
  <si>
    <t>58</t>
  </si>
  <si>
    <t>879171111</t>
  </si>
  <si>
    <t>Montáž napojení vodovodní přípojky v otevřeném výkopu DN 32</t>
  </si>
  <si>
    <t>-940179140</t>
  </si>
  <si>
    <t>59</t>
  </si>
  <si>
    <t>630003203216</t>
  </si>
  <si>
    <t>TVAROVKA ISO SPOJKA 32-32</t>
  </si>
  <si>
    <t>-2114952966</t>
  </si>
  <si>
    <t>60</t>
  </si>
  <si>
    <t>891241112</t>
  </si>
  <si>
    <t>Montáž vodovodních armatur na potrubí šoupátek nebo klapek uzavíracích v otevřeném výkopu nebo v šachtách s osazením zemní soupravy (bez poklopů) DN 80</t>
  </si>
  <si>
    <t>929575612</t>
  </si>
  <si>
    <t>61</t>
  </si>
  <si>
    <t>42221303</t>
  </si>
  <si>
    <t>šoupátko pitná voda litina GGG 50 krátká stavební dl PN10/16 DN 80x180mm</t>
  </si>
  <si>
    <t>-1318871224</t>
  </si>
  <si>
    <t>62</t>
  </si>
  <si>
    <t>42291073</t>
  </si>
  <si>
    <t>souprava zemní pro šoupátka DN 65-80mm Rd 1,5m</t>
  </si>
  <si>
    <t>1259773090</t>
  </si>
  <si>
    <t>63</t>
  </si>
  <si>
    <t>891247112</t>
  </si>
  <si>
    <t>Montáž vodovodních armatur na potrubí hydrantů podzemních (bez osazení poklopů) DN 80</t>
  </si>
  <si>
    <t>84461540</t>
  </si>
  <si>
    <t>64</t>
  </si>
  <si>
    <t>42273594</t>
  </si>
  <si>
    <t>hydrant podzemní DN 80 PN 16 dvojitý uzávěr s koulí krycí v 1500mm</t>
  </si>
  <si>
    <t>-1702949232</t>
  </si>
  <si>
    <t>65</t>
  </si>
  <si>
    <t>987208000025</t>
  </si>
  <si>
    <t>Zavzdušňovací a odvzdušňovací souprava podzemním hydrantem s dvojím uzavíráním DN 80</t>
  </si>
  <si>
    <t>-671154771</t>
  </si>
  <si>
    <t>66</t>
  </si>
  <si>
    <t>42201</t>
  </si>
  <si>
    <t>Hydrantová drenáž</t>
  </si>
  <si>
    <t>ks</t>
  </si>
  <si>
    <t>1308132761</t>
  </si>
  <si>
    <t>67</t>
  </si>
  <si>
    <t>892241111</t>
  </si>
  <si>
    <t>Tlakové zkoušky vodou na potrubí DN do 80</t>
  </si>
  <si>
    <t>1981603994</t>
  </si>
  <si>
    <t>68</t>
  </si>
  <si>
    <t>892273122</t>
  </si>
  <si>
    <t>Proplach a dezinfekce vodovodního potrubí DN od 80 do 125</t>
  </si>
  <si>
    <t>-489210585</t>
  </si>
  <si>
    <t>69</t>
  </si>
  <si>
    <t>892372111</t>
  </si>
  <si>
    <t>Tlakové zkoušky vodou zabezpečení konců potrubí při tlakových zkouškách DN do 300</t>
  </si>
  <si>
    <t>1562775095</t>
  </si>
  <si>
    <t>70</t>
  </si>
  <si>
    <t>899125</t>
  </si>
  <si>
    <t>Nerezové spoje + těsnění + bandáže</t>
  </si>
  <si>
    <t>soub</t>
  </si>
  <si>
    <t>-458439143</t>
  </si>
  <si>
    <t>71</t>
  </si>
  <si>
    <t>899401111</t>
  </si>
  <si>
    <t>Osazení poklopů litinových ventilových</t>
  </si>
  <si>
    <t>-325049373</t>
  </si>
  <si>
    <t>72</t>
  </si>
  <si>
    <t>42291402</t>
  </si>
  <si>
    <t>poklop litinový ventilový</t>
  </si>
  <si>
    <t>-1569050315</t>
  </si>
  <si>
    <t>73</t>
  </si>
  <si>
    <t>56230636.1</t>
  </si>
  <si>
    <t>deska podkladová uličního poklopu ventilkového a šoupatového</t>
  </si>
  <si>
    <t>1912791890</t>
  </si>
  <si>
    <t>74</t>
  </si>
  <si>
    <t>899401112</t>
  </si>
  <si>
    <t>Osazení poklopů litinových šoupátkových</t>
  </si>
  <si>
    <t>543413394</t>
  </si>
  <si>
    <t>75</t>
  </si>
  <si>
    <t>42291352</t>
  </si>
  <si>
    <t>poklop litinový šoupátkový pro zemní soupravy osazení do terénu a do vozovky</t>
  </si>
  <si>
    <t>526259711</t>
  </si>
  <si>
    <t>76</t>
  </si>
  <si>
    <t>56230640</t>
  </si>
  <si>
    <t>deska podkladová uličního poklopu plastového tuhých souprav</t>
  </si>
  <si>
    <t>958345234</t>
  </si>
  <si>
    <t>77</t>
  </si>
  <si>
    <t>899401113</t>
  </si>
  <si>
    <t>Osazení poklopů litinových hydrantových</t>
  </si>
  <si>
    <t>837270065</t>
  </si>
  <si>
    <t>78</t>
  </si>
  <si>
    <t>42291452</t>
  </si>
  <si>
    <t>poklop litinový hydrantový DN 80</t>
  </si>
  <si>
    <t>-795895210</t>
  </si>
  <si>
    <t>79</t>
  </si>
  <si>
    <t>56230638</t>
  </si>
  <si>
    <t>deska podkladová uličního poklopu plastového hydrantového</t>
  </si>
  <si>
    <t>445558536</t>
  </si>
  <si>
    <t>80</t>
  </si>
  <si>
    <t>899713111</t>
  </si>
  <si>
    <t>Orientační tabulky na vodovodních a kanalizačních řadech na sloupku ocelovém nebo betonovém</t>
  </si>
  <si>
    <t>1185416331</t>
  </si>
  <si>
    <t>81</t>
  </si>
  <si>
    <t>899721111</t>
  </si>
  <si>
    <t>Signalizační vodič na potrubí DN do 150 mm</t>
  </si>
  <si>
    <t>-218009030</t>
  </si>
  <si>
    <t>33+6*1,5+47,4+2*1,5</t>
  </si>
  <si>
    <t>82</t>
  </si>
  <si>
    <t>899722114</t>
  </si>
  <si>
    <t>Krytí potrubí z plastů výstražnou fólií z PVC šířky přes 34 do 40 cm</t>
  </si>
  <si>
    <t>650197032</t>
  </si>
  <si>
    <t>47,4+33</t>
  </si>
  <si>
    <t>Ostatní konstrukce a práce, bourání</t>
  </si>
  <si>
    <t>83</t>
  </si>
  <si>
    <t>919112233</t>
  </si>
  <si>
    <t>Řezání dilatačních spár v živičném krytu vytvoření komůrky pro těsnící zálivku šířky 20 mm, hloubky 40 mm</t>
  </si>
  <si>
    <t>-17448289</t>
  </si>
  <si>
    <t>47,4*2+25*2</t>
  </si>
  <si>
    <t>84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</si>
  <si>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</si>
  <si>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</si>
  <si>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-661219043</t>
  </si>
  <si>
    <t>85</t>
  </si>
  <si>
    <t>919731122</t>
  </si>
  <si>
    <t>Zarovnání styčné plochy podkladu nebo krytu podél vybourané části komunikace nebo zpevněné plochy živičné tl. přes 50 do 100 mm</t>
  </si>
  <si>
    <t>-1260644062</t>
  </si>
  <si>
    <t>997</t>
  </si>
  <si>
    <t>Přesun sutě</t>
  </si>
  <si>
    <t>86</t>
  </si>
  <si>
    <t>997221571</t>
  </si>
  <si>
    <t>Vodorovná doprava vybouraných hmot bez naložení, ale se složením a s hrubým urovnáním na vzdálenost do 1 km</t>
  </si>
  <si>
    <t>886750530</t>
  </si>
  <si>
    <t>"kamenivo "23,316</t>
  </si>
  <si>
    <t>"beton" 26,130</t>
  </si>
  <si>
    <t>"živice bourání" 4,528+7,26</t>
  </si>
  <si>
    <t>"živice frézování" 6,105+10,902</t>
  </si>
  <si>
    <t>87</t>
  </si>
  <si>
    <t>997221579</t>
  </si>
  <si>
    <t>Vodorovná doprava vybouraných hmot bez naložení, ale se složením a s hrubým urovnáním na vzdálenost Příplatek k ceně za každý další započatý 1 km přes 1 km</t>
  </si>
  <si>
    <t>-1140762851</t>
  </si>
  <si>
    <t>12*78,241</t>
  </si>
  <si>
    <t>88</t>
  </si>
  <si>
    <t>997221612</t>
  </si>
  <si>
    <t>Nakládání na dopravní prostředky pro vodorovnou dopravu vybouraných hmot</t>
  </si>
  <si>
    <t>-68503725</t>
  </si>
  <si>
    <t>89</t>
  </si>
  <si>
    <t>997221615</t>
  </si>
  <si>
    <t>Poplatek za uložení stavebního odpadu na skládce (skládkovné) z prostého betonu zatříděného do Katalogu odpadů pod kódem 17 01 01</t>
  </si>
  <si>
    <t>897051977</t>
  </si>
  <si>
    <t>90</t>
  </si>
  <si>
    <t>997221645</t>
  </si>
  <si>
    <t>Poplatek za uložení stavebního odpadu na skládce (skládkovné) asfaltového bez obsahu dehtu zatříděného do Katalogu odpadů pod kódem 17 03 02</t>
  </si>
  <si>
    <t>-744964869</t>
  </si>
  <si>
    <t>91</t>
  </si>
  <si>
    <t>997221655</t>
  </si>
  <si>
    <t>-2026461840</t>
  </si>
  <si>
    <t>998</t>
  </si>
  <si>
    <t>Přesun hmot</t>
  </si>
  <si>
    <t>92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</si>
  <si>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</si>
  <si>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</si>
  <si>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673890278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</si>
  <si>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</si>
  <si>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</si>
  <si>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</si>
  <si>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</si>
  <si>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</si>
  <si>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</si>
  <si>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</si>
  <si>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</si>
  <si>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</si>
  <si>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</si>
  <si>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</si>
  <si>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</si>
  <si>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</si>
  <si>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</si>
  <si>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</si>
  <si>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</si>
  <si>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</si>
  <si>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</si>
  <si>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</si>
  <si>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</si>
  <si>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</si>
  <si>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</si>
  <si>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</si>
  <si>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</si>
  <si>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</si>
  <si>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</si>
  <si>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</si>
  <si>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</si>
  <si>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</si>
  <si>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</si>
  <si>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</si>
  <si>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</si>
  <si>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</si>
  <si>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</si>
  <si>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X15</t>
  </si>
  <si>
    <t>Zajištění provozu dalšího subjektu nutného při přeložkách nebo poškození stávajících podzemních sítí - nutné uzavření úseků, zajištění návhradního zásobení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</si>
  <si>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</si>
  <si>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</si>
  <si>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</si>
  <si>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</si>
  <si>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</si>
  <si>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</si>
  <si>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např., zkoušky hutnění, apd.) Neuvedené v jiných částech výkazů výměr.</t>
  </si>
  <si>
    <t>X29</t>
  </si>
  <si>
    <t>Manipulační předpisy, prohlášení o shodě, tlakové zkoušky jinde neuvedené, provozní zkoušky, které budou prováděny za součinnosti obsluhy (zaškolování obsluhy).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</si>
  <si>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</si>
  <si>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</si>
  <si>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</si>
  <si>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</si>
  <si>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</si>
  <si>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</si>
  <si>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</si>
  <si>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</si>
  <si>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X35</t>
  </si>
  <si>
    <t>Rozbor vody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</si>
</sst>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5" borderId="22" xfId="0" applyFont="1" applyFill="1" applyBorder="1" applyAlignment="1" applyProtection="1">
      <alignment horizontal="center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M23/054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Čeperka , ul. Nedbalova - vodovod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Čeperka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6. 2. 2024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Vodovody a kanalizace Pardubice, a.s.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Multiaqua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Jiří Svoboda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Vodovod'!J30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'1 - Vodovod'!P125</f>
        <v>0</v>
      </c>
      <c r="AV95" s="127">
        <f>'1 - Vodovod'!J33</f>
        <v>0</v>
      </c>
      <c r="AW95" s="127">
        <f>'1 - Vodovod'!J34</f>
        <v>0</v>
      </c>
      <c r="AX95" s="127">
        <f>'1 - Vodovod'!J35</f>
        <v>0</v>
      </c>
      <c r="AY95" s="127">
        <f>'1 - Vodovod'!J36</f>
        <v>0</v>
      </c>
      <c r="AZ95" s="127">
        <f>'1 - Vodovod'!F33</f>
        <v>0</v>
      </c>
      <c r="BA95" s="127">
        <f>'1 - Vodovod'!F34</f>
        <v>0</v>
      </c>
      <c r="BB95" s="127">
        <f>'1 - Vodovod'!F35</f>
        <v>0</v>
      </c>
      <c r="BC95" s="127">
        <f>'1 - Vodovod'!F36</f>
        <v>0</v>
      </c>
      <c r="BD95" s="129">
        <f>'1 - Vodovod'!F37</f>
        <v>0</v>
      </c>
      <c r="BE95" s="7"/>
      <c r="BT95" s="130" t="s">
        <v>81</v>
      </c>
      <c r="BV95" s="130" t="s">
        <v>78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80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'VON - Vedlejší a ostatní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'VON - Vedlejší a ostatní ...'!P124</f>
        <v>0</v>
      </c>
      <c r="AV96" s="132">
        <f>'VON - Vedlejší a ostatní ...'!J33</f>
        <v>0</v>
      </c>
      <c r="AW96" s="132">
        <f>'VON - Vedlejší a ostatní ...'!J34</f>
        <v>0</v>
      </c>
      <c r="AX96" s="132">
        <f>'VON - Vedlejší a ostatní ...'!J35</f>
        <v>0</v>
      </c>
      <c r="AY96" s="132">
        <f>'VON - Vedlejší a ostatní ...'!J36</f>
        <v>0</v>
      </c>
      <c r="AZ96" s="132">
        <f>'VON - Vedlejší a ostatní ...'!F33</f>
        <v>0</v>
      </c>
      <c r="BA96" s="132">
        <f>'VON - Vedlejší a ostatní ...'!F34</f>
        <v>0</v>
      </c>
      <c r="BB96" s="132">
        <f>'VON - Vedlejší a ostatní ...'!F35</f>
        <v>0</v>
      </c>
      <c r="BC96" s="132">
        <f>'VON - Vedlejší a ostatní ...'!F36</f>
        <v>0</v>
      </c>
      <c r="BD96" s="134">
        <f>'VON - Vedlejší a ostatní ...'!F37</f>
        <v>0</v>
      </c>
      <c r="BE96" s="7"/>
      <c r="BT96" s="130" t="s">
        <v>81</v>
      </c>
      <c r="BV96" s="130" t="s">
        <v>78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dm/cQbbZ6T1Ik5+6mhXm9nV9khbMmzb3KUAEeQyQIuNLBuUjrNA09xse2mXFd8t8cmyRHcFsJ2vFiyjFdBXcxw==" hashValue="+TSmI5+uqq0NsHaB+RPylRsrUffqK10SyJqg3WhvV7/bJMquZHvTDFXvjtRii2qLuQNqaSjOSflprZX8F1/Kd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Vodovod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Čeperka , ul. Nedbalova - vodovod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ROUND((SUM(BE125:BE287)),  2)</f>
        <v>0</v>
      </c>
      <c r="G33" s="37"/>
      <c r="H33" s="37"/>
      <c r="I33" s="154">
        <v>0.20999999999999999</v>
      </c>
      <c r="J33" s="153">
        <f>ROUND(((SUM(BE125:BE287))*I33),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ROUND((SUM(BF125:BF287)),  2)</f>
        <v>0</v>
      </c>
      <c r="G34" s="37"/>
      <c r="H34" s="37"/>
      <c r="I34" s="154">
        <v>0.12</v>
      </c>
      <c r="J34" s="153">
        <f>ROUND(((SUM(BF125:BF287))*I34),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ROUND((SUM(BG125:BG287)),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ROUND((SUM(BH125:BH287)),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ROUND((SUM(BI125:BI287)),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Čeperka , ul. Nedbalova - vodovod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Vodovod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Čeperka</v>
      </c>
      <c r="G89" s="39"/>
      <c r="H89" s="39"/>
      <c r="I89" s="31" t="s">
        <v>22</v>
      </c>
      <c r="J89" s="78" t="str">
        <f>IF(J12="","",J12)</f>
        <v>6. 2. 2024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Vodovody a kanalizace Pardubice, a.s.</v>
      </c>
      <c r="G91" s="39"/>
      <c r="H91" s="39"/>
      <c r="I91" s="31" t="s">
        <v>30</v>
      </c>
      <c r="J91" s="35" t="str">
        <f>E21</f>
        <v>Multiaqua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Jiří Svoboda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J183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J187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J194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J210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103</v>
      </c>
      <c r="E103" s="187"/>
      <c r="F103" s="187"/>
      <c r="G103" s="187"/>
      <c r="H103" s="187"/>
      <c r="I103" s="187"/>
      <c r="J103" s="188">
        <f>J265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104</v>
      </c>
      <c r="E104" s="187"/>
      <c r="F104" s="187"/>
      <c r="G104" s="187"/>
      <c r="H104" s="187"/>
      <c r="I104" s="187"/>
      <c r="J104" s="188">
        <f>J270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105</v>
      </c>
      <c r="E105" s="187"/>
      <c r="F105" s="187"/>
      <c r="G105" s="187"/>
      <c r="H105" s="187"/>
      <c r="I105" s="187"/>
      <c r="J105" s="188">
        <f>J286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Čeperka , ul. Nedbalova - vodovod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90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1 - Vodovod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Čeperka</v>
      </c>
      <c r="G119" s="39"/>
      <c r="H119" s="39"/>
      <c r="I119" s="31" t="s">
        <v>22</v>
      </c>
      <c r="J119" s="78" t="str">
        <f>IF(J12="","",J12)</f>
        <v>6. 2. 2024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Vodovody a kanalizace Pardubice, a.s.</v>
      </c>
      <c r="G121" s="39"/>
      <c r="H121" s="39"/>
      <c r="I121" s="31" t="s">
        <v>30</v>
      </c>
      <c r="J121" s="35" t="str">
        <f>E21</f>
        <v>Multiaqua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Ing. Jiří Svoboda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107</v>
      </c>
      <c r="D124" s="193" t="s">
        <v>61</v>
      </c>
      <c r="E124" s="193" t="s">
        <v>57</v>
      </c>
      <c r="F124" s="193" t="s">
        <v>58</v>
      </c>
      <c r="G124" s="193" t="s">
        <v>108</v>
      </c>
      <c r="H124" s="193" t="s">
        <v>109</v>
      </c>
      <c r="I124" s="193" t="s">
        <v>110</v>
      </c>
      <c r="J124" s="193" t="s">
        <v>94</v>
      </c>
      <c r="K124" s="194" t="s">
        <v>111</v>
      </c>
      <c r="L124" s="195"/>
      <c r="M124" s="99" t="s">
        <v>1</v>
      </c>
      <c r="N124" s="100" t="s">
        <v>40</v>
      </c>
      <c r="O124" s="100" t="s">
        <v>112</v>
      </c>
      <c r="P124" s="100" t="s">
        <v>113</v>
      </c>
      <c r="Q124" s="100" t="s">
        <v>114</v>
      </c>
      <c r="R124" s="100" t="s">
        <v>115</v>
      </c>
      <c r="S124" s="100" t="s">
        <v>116</v>
      </c>
      <c r="T124" s="101" t="s">
        <v>117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118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</f>
        <v>0</v>
      </c>
      <c r="Q125" s="103"/>
      <c r="R125" s="198">
        <f>R126</f>
        <v>183.79059250440002</v>
      </c>
      <c r="S125" s="103"/>
      <c r="T125" s="199">
        <f>T126</f>
        <v>78.280187999999995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96</v>
      </c>
      <c r="BK125" s="200">
        <f>BK126</f>
        <v>0</v>
      </c>
    </row>
    <row r="126" s="12" customFormat="1" ht="25.92" customHeight="1">
      <c r="A126" s="12"/>
      <c r="B126" s="201"/>
      <c r="C126" s="202"/>
      <c r="D126" s="203" t="s">
        <v>75</v>
      </c>
      <c r="E126" s="204" t="s">
        <v>119</v>
      </c>
      <c r="F126" s="204" t="s">
        <v>120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P127+P183+P187+P194+P210+P265+P270+P286</f>
        <v>0</v>
      </c>
      <c r="Q126" s="209"/>
      <c r="R126" s="210">
        <f>R127+R183+R187+R194+R210+R265+R270+R286</f>
        <v>183.79059250440002</v>
      </c>
      <c r="S126" s="209"/>
      <c r="T126" s="211">
        <f>T127+T183+T187+T194+T210+T265+T270+T286</f>
        <v>78.280187999999995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75</v>
      </c>
      <c r="AU126" s="213" t="s">
        <v>76</v>
      </c>
      <c r="AY126" s="212" t="s">
        <v>121</v>
      </c>
      <c r="BK126" s="214">
        <f>BK127+BK183+BK187+BK194+BK210+BK265+BK270+BK286</f>
        <v>0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81</v>
      </c>
      <c r="F127" s="215" t="s">
        <v>122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SUM(P128:P182)</f>
        <v>0</v>
      </c>
      <c r="Q127" s="209"/>
      <c r="R127" s="210">
        <f>SUM(R128:R182)</f>
        <v>154.4212607284</v>
      </c>
      <c r="S127" s="209"/>
      <c r="T127" s="211">
        <f>SUM(T128:T182)</f>
        <v>78.240719999999996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81</v>
      </c>
      <c r="AT127" s="213" t="s">
        <v>75</v>
      </c>
      <c r="AU127" s="213" t="s">
        <v>81</v>
      </c>
      <c r="AY127" s="212" t="s">
        <v>121</v>
      </c>
      <c r="BK127" s="214">
        <f>SUM(BK128:BK182)</f>
        <v>0</v>
      </c>
    </row>
    <row r="128" s="2" customFormat="1" ht="66.75" customHeight="1">
      <c r="A128" s="37"/>
      <c r="B128" s="38"/>
      <c r="C128" s="217" t="s">
        <v>81</v>
      </c>
      <c r="D128" s="217" t="s">
        <v>123</v>
      </c>
      <c r="E128" s="218" t="s">
        <v>124</v>
      </c>
      <c r="F128" s="219" t="s">
        <v>125</v>
      </c>
      <c r="G128" s="220" t="s">
        <v>126</v>
      </c>
      <c r="H128" s="221">
        <v>80.400000000000006</v>
      </c>
      <c r="I128" s="222"/>
      <c r="J128" s="223">
        <f>ROUND(I128*H128,2)</f>
        <v>0</v>
      </c>
      <c r="K128" s="219" t="s">
        <v>127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0.28999999999999998</v>
      </c>
      <c r="T128" s="227">
        <f>S128*H128</f>
        <v>23.315999999999999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128</v>
      </c>
      <c r="AT128" s="228" t="s">
        <v>123</v>
      </c>
      <c r="AU128" s="228" t="s">
        <v>85</v>
      </c>
      <c r="AY128" s="16" t="s">
        <v>121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128</v>
      </c>
      <c r="BM128" s="228" t="s">
        <v>129</v>
      </c>
    </row>
    <row r="129" s="13" customFormat="1">
      <c r="A129" s="13"/>
      <c r="B129" s="230"/>
      <c r="C129" s="231"/>
      <c r="D129" s="232" t="s">
        <v>130</v>
      </c>
      <c r="E129" s="233" t="s">
        <v>1</v>
      </c>
      <c r="F129" s="234" t="s">
        <v>131</v>
      </c>
      <c r="G129" s="231"/>
      <c r="H129" s="235">
        <v>47.399999999999999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130</v>
      </c>
      <c r="AU129" s="241" t="s">
        <v>85</v>
      </c>
      <c r="AV129" s="13" t="s">
        <v>85</v>
      </c>
      <c r="AW129" s="13" t="s">
        <v>32</v>
      </c>
      <c r="AX129" s="13" t="s">
        <v>76</v>
      </c>
      <c r="AY129" s="241" t="s">
        <v>121</v>
      </c>
    </row>
    <row r="130" s="13" customFormat="1">
      <c r="A130" s="13"/>
      <c r="B130" s="230"/>
      <c r="C130" s="231"/>
      <c r="D130" s="232" t="s">
        <v>130</v>
      </c>
      <c r="E130" s="233" t="s">
        <v>1</v>
      </c>
      <c r="F130" s="234" t="s">
        <v>132</v>
      </c>
      <c r="G130" s="231"/>
      <c r="H130" s="235">
        <v>33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130</v>
      </c>
      <c r="AU130" s="241" t="s">
        <v>85</v>
      </c>
      <c r="AV130" s="13" t="s">
        <v>85</v>
      </c>
      <c r="AW130" s="13" t="s">
        <v>32</v>
      </c>
      <c r="AX130" s="13" t="s">
        <v>76</v>
      </c>
      <c r="AY130" s="241" t="s">
        <v>121</v>
      </c>
    </row>
    <row r="131" s="14" customFormat="1">
      <c r="A131" s="14"/>
      <c r="B131" s="242"/>
      <c r="C131" s="243"/>
      <c r="D131" s="232" t="s">
        <v>130</v>
      </c>
      <c r="E131" s="244" t="s">
        <v>1</v>
      </c>
      <c r="F131" s="245" t="s">
        <v>133</v>
      </c>
      <c r="G131" s="243"/>
      <c r="H131" s="246">
        <v>80.400000000000006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130</v>
      </c>
      <c r="AU131" s="252" t="s">
        <v>85</v>
      </c>
      <c r="AV131" s="14" t="s">
        <v>128</v>
      </c>
      <c r="AW131" s="14" t="s">
        <v>32</v>
      </c>
      <c r="AX131" s="14" t="s">
        <v>81</v>
      </c>
      <c r="AY131" s="252" t="s">
        <v>121</v>
      </c>
    </row>
    <row r="132" s="2" customFormat="1" ht="66.75" customHeight="1">
      <c r="A132" s="37"/>
      <c r="B132" s="38"/>
      <c r="C132" s="217" t="s">
        <v>85</v>
      </c>
      <c r="D132" s="217" t="s">
        <v>123</v>
      </c>
      <c r="E132" s="218" t="s">
        <v>134</v>
      </c>
      <c r="F132" s="219" t="s">
        <v>135</v>
      </c>
      <c r="G132" s="220" t="s">
        <v>126</v>
      </c>
      <c r="H132" s="221">
        <v>80.400000000000006</v>
      </c>
      <c r="I132" s="222"/>
      <c r="J132" s="223">
        <f>ROUND(I132*H132,2)</f>
        <v>0</v>
      </c>
      <c r="K132" s="219" t="s">
        <v>127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0.32500000000000001</v>
      </c>
      <c r="T132" s="227">
        <f>S132*H132</f>
        <v>26.130000000000003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128</v>
      </c>
      <c r="AT132" s="228" t="s">
        <v>123</v>
      </c>
      <c r="AU132" s="228" t="s">
        <v>85</v>
      </c>
      <c r="AY132" s="16" t="s">
        <v>121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128</v>
      </c>
      <c r="BM132" s="228" t="s">
        <v>136</v>
      </c>
    </row>
    <row r="133" s="2" customFormat="1" ht="55.5" customHeight="1">
      <c r="A133" s="37"/>
      <c r="B133" s="38"/>
      <c r="C133" s="217" t="s">
        <v>137</v>
      </c>
      <c r="D133" s="217" t="s">
        <v>123</v>
      </c>
      <c r="E133" s="218" t="s">
        <v>138</v>
      </c>
      <c r="F133" s="219" t="s">
        <v>139</v>
      </c>
      <c r="G133" s="220" t="s">
        <v>126</v>
      </c>
      <c r="H133" s="221">
        <v>46.200000000000003</v>
      </c>
      <c r="I133" s="222"/>
      <c r="J133" s="223">
        <f>ROUND(I133*H133,2)</f>
        <v>0</v>
      </c>
      <c r="K133" s="219" t="s">
        <v>127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0.098000000000000004</v>
      </c>
      <c r="T133" s="227">
        <f>S133*H133</f>
        <v>4.5276000000000005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128</v>
      </c>
      <c r="AT133" s="228" t="s">
        <v>123</v>
      </c>
      <c r="AU133" s="228" t="s">
        <v>85</v>
      </c>
      <c r="AY133" s="16" t="s">
        <v>121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128</v>
      </c>
      <c r="BM133" s="228" t="s">
        <v>140</v>
      </c>
    </row>
    <row r="134" s="13" customFormat="1">
      <c r="A134" s="13"/>
      <c r="B134" s="230"/>
      <c r="C134" s="231"/>
      <c r="D134" s="232" t="s">
        <v>130</v>
      </c>
      <c r="E134" s="233" t="s">
        <v>1</v>
      </c>
      <c r="F134" s="234" t="s">
        <v>141</v>
      </c>
      <c r="G134" s="231"/>
      <c r="H134" s="235">
        <v>46.200000000000003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130</v>
      </c>
      <c r="AU134" s="241" t="s">
        <v>85</v>
      </c>
      <c r="AV134" s="13" t="s">
        <v>85</v>
      </c>
      <c r="AW134" s="13" t="s">
        <v>32</v>
      </c>
      <c r="AX134" s="13" t="s">
        <v>81</v>
      </c>
      <c r="AY134" s="241" t="s">
        <v>121</v>
      </c>
    </row>
    <row r="135" s="2" customFormat="1" ht="55.5" customHeight="1">
      <c r="A135" s="37"/>
      <c r="B135" s="38"/>
      <c r="C135" s="217" t="s">
        <v>128</v>
      </c>
      <c r="D135" s="217" t="s">
        <v>123</v>
      </c>
      <c r="E135" s="218" t="s">
        <v>142</v>
      </c>
      <c r="F135" s="219" t="s">
        <v>143</v>
      </c>
      <c r="G135" s="220" t="s">
        <v>126</v>
      </c>
      <c r="H135" s="221">
        <v>33</v>
      </c>
      <c r="I135" s="222"/>
      <c r="J135" s="223">
        <f>ROUND(I135*H135,2)</f>
        <v>0</v>
      </c>
      <c r="K135" s="219" t="s">
        <v>127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0.22</v>
      </c>
      <c r="T135" s="227">
        <f>S135*H135</f>
        <v>7.2599999999999998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128</v>
      </c>
      <c r="AT135" s="228" t="s">
        <v>123</v>
      </c>
      <c r="AU135" s="228" t="s">
        <v>85</v>
      </c>
      <c r="AY135" s="16" t="s">
        <v>121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128</v>
      </c>
      <c r="BM135" s="228" t="s">
        <v>144</v>
      </c>
    </row>
    <row r="136" s="13" customFormat="1">
      <c r="A136" s="13"/>
      <c r="B136" s="230"/>
      <c r="C136" s="231"/>
      <c r="D136" s="232" t="s">
        <v>130</v>
      </c>
      <c r="E136" s="233" t="s">
        <v>1</v>
      </c>
      <c r="F136" s="234" t="s">
        <v>145</v>
      </c>
      <c r="G136" s="231"/>
      <c r="H136" s="235">
        <v>33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130</v>
      </c>
      <c r="AU136" s="241" t="s">
        <v>85</v>
      </c>
      <c r="AV136" s="13" t="s">
        <v>85</v>
      </c>
      <c r="AW136" s="13" t="s">
        <v>32</v>
      </c>
      <c r="AX136" s="13" t="s">
        <v>81</v>
      </c>
      <c r="AY136" s="241" t="s">
        <v>121</v>
      </c>
    </row>
    <row r="137" s="2" customFormat="1" ht="49.05" customHeight="1">
      <c r="A137" s="37"/>
      <c r="B137" s="38"/>
      <c r="C137" s="217" t="s">
        <v>146</v>
      </c>
      <c r="D137" s="217" t="s">
        <v>123</v>
      </c>
      <c r="E137" s="218" t="s">
        <v>147</v>
      </c>
      <c r="F137" s="219" t="s">
        <v>148</v>
      </c>
      <c r="G137" s="220" t="s">
        <v>126</v>
      </c>
      <c r="H137" s="221">
        <v>66.359999999999999</v>
      </c>
      <c r="I137" s="222"/>
      <c r="J137" s="223">
        <f>ROUND(I137*H137,2)</f>
        <v>0</v>
      </c>
      <c r="K137" s="219" t="s">
        <v>127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3.8359999999999999E-05</v>
      </c>
      <c r="R137" s="226">
        <f>Q137*H137</f>
        <v>0.0025455695999999999</v>
      </c>
      <c r="S137" s="226">
        <v>0.091999999999999998</v>
      </c>
      <c r="T137" s="227">
        <f>S137*H137</f>
        <v>6.1051199999999994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128</v>
      </c>
      <c r="AT137" s="228" t="s">
        <v>123</v>
      </c>
      <c r="AU137" s="228" t="s">
        <v>85</v>
      </c>
      <c r="AY137" s="16" t="s">
        <v>121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128</v>
      </c>
      <c r="BM137" s="228" t="s">
        <v>149</v>
      </c>
    </row>
    <row r="138" s="13" customFormat="1">
      <c r="A138" s="13"/>
      <c r="B138" s="230"/>
      <c r="C138" s="231"/>
      <c r="D138" s="232" t="s">
        <v>130</v>
      </c>
      <c r="E138" s="233" t="s">
        <v>1</v>
      </c>
      <c r="F138" s="234" t="s">
        <v>150</v>
      </c>
      <c r="G138" s="231"/>
      <c r="H138" s="235">
        <v>66.359999999999999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130</v>
      </c>
      <c r="AU138" s="241" t="s">
        <v>85</v>
      </c>
      <c r="AV138" s="13" t="s">
        <v>85</v>
      </c>
      <c r="AW138" s="13" t="s">
        <v>32</v>
      </c>
      <c r="AX138" s="13" t="s">
        <v>81</v>
      </c>
      <c r="AY138" s="241" t="s">
        <v>121</v>
      </c>
    </row>
    <row r="139" s="2" customFormat="1" ht="49.05" customHeight="1">
      <c r="A139" s="37"/>
      <c r="B139" s="38"/>
      <c r="C139" s="217" t="s">
        <v>151</v>
      </c>
      <c r="D139" s="217" t="s">
        <v>123</v>
      </c>
      <c r="E139" s="218" t="s">
        <v>152</v>
      </c>
      <c r="F139" s="219" t="s">
        <v>153</v>
      </c>
      <c r="G139" s="220" t="s">
        <v>126</v>
      </c>
      <c r="H139" s="221">
        <v>47.399999999999999</v>
      </c>
      <c r="I139" s="222"/>
      <c r="J139" s="223">
        <f>ROUND(I139*H139,2)</f>
        <v>0</v>
      </c>
      <c r="K139" s="219" t="s">
        <v>127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9.2219999999999995E-05</v>
      </c>
      <c r="R139" s="226">
        <f>Q139*H139</f>
        <v>0.0043712279999999996</v>
      </c>
      <c r="S139" s="226">
        <v>0.23000000000000001</v>
      </c>
      <c r="T139" s="227">
        <f>S139*H139</f>
        <v>10.902000000000001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128</v>
      </c>
      <c r="AT139" s="228" t="s">
        <v>123</v>
      </c>
      <c r="AU139" s="228" t="s">
        <v>85</v>
      </c>
      <c r="AY139" s="16" t="s">
        <v>121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128</v>
      </c>
      <c r="BM139" s="228" t="s">
        <v>154</v>
      </c>
    </row>
    <row r="140" s="13" customFormat="1">
      <c r="A140" s="13"/>
      <c r="B140" s="230"/>
      <c r="C140" s="231"/>
      <c r="D140" s="232" t="s">
        <v>130</v>
      </c>
      <c r="E140" s="233" t="s">
        <v>1</v>
      </c>
      <c r="F140" s="234" t="s">
        <v>155</v>
      </c>
      <c r="G140" s="231"/>
      <c r="H140" s="235">
        <v>47.399999999999999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130</v>
      </c>
      <c r="AU140" s="241" t="s">
        <v>85</v>
      </c>
      <c r="AV140" s="13" t="s">
        <v>85</v>
      </c>
      <c r="AW140" s="13" t="s">
        <v>32</v>
      </c>
      <c r="AX140" s="13" t="s">
        <v>81</v>
      </c>
      <c r="AY140" s="241" t="s">
        <v>121</v>
      </c>
    </row>
    <row r="141" s="2" customFormat="1" ht="16.5" customHeight="1">
      <c r="A141" s="37"/>
      <c r="B141" s="38"/>
      <c r="C141" s="217" t="s">
        <v>156</v>
      </c>
      <c r="D141" s="217" t="s">
        <v>123</v>
      </c>
      <c r="E141" s="218" t="s">
        <v>157</v>
      </c>
      <c r="F141" s="219" t="s">
        <v>158</v>
      </c>
      <c r="G141" s="220" t="s">
        <v>159</v>
      </c>
      <c r="H141" s="221">
        <v>50</v>
      </c>
      <c r="I141" s="222"/>
      <c r="J141" s="223">
        <f>ROUND(I141*H141,2)</f>
        <v>0</v>
      </c>
      <c r="K141" s="219" t="s">
        <v>127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0.00719295</v>
      </c>
      <c r="R141" s="226">
        <f>Q141*H141</f>
        <v>0.35964750000000001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128</v>
      </c>
      <c r="AT141" s="228" t="s">
        <v>123</v>
      </c>
      <c r="AU141" s="228" t="s">
        <v>85</v>
      </c>
      <c r="AY141" s="16" t="s">
        <v>121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128</v>
      </c>
      <c r="BM141" s="228" t="s">
        <v>160</v>
      </c>
    </row>
    <row r="142" s="2" customFormat="1" ht="24.15" customHeight="1">
      <c r="A142" s="37"/>
      <c r="B142" s="38"/>
      <c r="C142" s="217" t="s">
        <v>161</v>
      </c>
      <c r="D142" s="217" t="s">
        <v>123</v>
      </c>
      <c r="E142" s="218" t="s">
        <v>162</v>
      </c>
      <c r="F142" s="219" t="s">
        <v>163</v>
      </c>
      <c r="G142" s="220" t="s">
        <v>164</v>
      </c>
      <c r="H142" s="221">
        <v>120</v>
      </c>
      <c r="I142" s="222"/>
      <c r="J142" s="223">
        <f>ROUND(I142*H142,2)</f>
        <v>0</v>
      </c>
      <c r="K142" s="219" t="s">
        <v>127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3.2634E-05</v>
      </c>
      <c r="R142" s="226">
        <f>Q142*H142</f>
        <v>0.0039160799999999997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128</v>
      </c>
      <c r="AT142" s="228" t="s">
        <v>123</v>
      </c>
      <c r="AU142" s="228" t="s">
        <v>85</v>
      </c>
      <c r="AY142" s="16" t="s">
        <v>121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128</v>
      </c>
      <c r="BM142" s="228" t="s">
        <v>165</v>
      </c>
    </row>
    <row r="143" s="13" customFormat="1">
      <c r="A143" s="13"/>
      <c r="B143" s="230"/>
      <c r="C143" s="231"/>
      <c r="D143" s="232" t="s">
        <v>130</v>
      </c>
      <c r="E143" s="233" t="s">
        <v>1</v>
      </c>
      <c r="F143" s="234" t="s">
        <v>166</v>
      </c>
      <c r="G143" s="231"/>
      <c r="H143" s="235">
        <v>120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130</v>
      </c>
      <c r="AU143" s="241" t="s">
        <v>85</v>
      </c>
      <c r="AV143" s="13" t="s">
        <v>85</v>
      </c>
      <c r="AW143" s="13" t="s">
        <v>32</v>
      </c>
      <c r="AX143" s="13" t="s">
        <v>81</v>
      </c>
      <c r="AY143" s="241" t="s">
        <v>121</v>
      </c>
    </row>
    <row r="144" s="2" customFormat="1" ht="37.8" customHeight="1">
      <c r="A144" s="37"/>
      <c r="B144" s="38"/>
      <c r="C144" s="217" t="s">
        <v>167</v>
      </c>
      <c r="D144" s="217" t="s">
        <v>123</v>
      </c>
      <c r="E144" s="218" t="s">
        <v>168</v>
      </c>
      <c r="F144" s="219" t="s">
        <v>169</v>
      </c>
      <c r="G144" s="220" t="s">
        <v>170</v>
      </c>
      <c r="H144" s="221">
        <v>15</v>
      </c>
      <c r="I144" s="222"/>
      <c r="J144" s="223">
        <f>ROUND(I144*H144,2)</f>
        <v>0</v>
      </c>
      <c r="K144" s="219" t="s">
        <v>127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128</v>
      </c>
      <c r="AT144" s="228" t="s">
        <v>123</v>
      </c>
      <c r="AU144" s="228" t="s">
        <v>85</v>
      </c>
      <c r="AY144" s="16" t="s">
        <v>121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128</v>
      </c>
      <c r="BM144" s="228" t="s">
        <v>171</v>
      </c>
    </row>
    <row r="145" s="2" customFormat="1" ht="90" customHeight="1">
      <c r="A145" s="37"/>
      <c r="B145" s="38"/>
      <c r="C145" s="217" t="s">
        <v>172</v>
      </c>
      <c r="D145" s="217" t="s">
        <v>123</v>
      </c>
      <c r="E145" s="218" t="s">
        <v>173</v>
      </c>
      <c r="F145" s="219" t="s">
        <v>174</v>
      </c>
      <c r="G145" s="220" t="s">
        <v>159</v>
      </c>
      <c r="H145" s="221">
        <v>9</v>
      </c>
      <c r="I145" s="222"/>
      <c r="J145" s="223">
        <f>ROUND(I145*H145,2)</f>
        <v>0</v>
      </c>
      <c r="K145" s="219" t="s">
        <v>127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0.036904300000000001</v>
      </c>
      <c r="R145" s="226">
        <f>Q145*H145</f>
        <v>0.33213870000000001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128</v>
      </c>
      <c r="AT145" s="228" t="s">
        <v>123</v>
      </c>
      <c r="AU145" s="228" t="s">
        <v>85</v>
      </c>
      <c r="AY145" s="16" t="s">
        <v>121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81</v>
      </c>
      <c r="BK145" s="229">
        <f>ROUND(I145*H145,2)</f>
        <v>0</v>
      </c>
      <c r="BL145" s="16" t="s">
        <v>128</v>
      </c>
      <c r="BM145" s="228" t="s">
        <v>175</v>
      </c>
    </row>
    <row r="146" s="13" customFormat="1">
      <c r="A146" s="13"/>
      <c r="B146" s="230"/>
      <c r="C146" s="231"/>
      <c r="D146" s="232" t="s">
        <v>130</v>
      </c>
      <c r="E146" s="233" t="s">
        <v>1</v>
      </c>
      <c r="F146" s="234" t="s">
        <v>176</v>
      </c>
      <c r="G146" s="231"/>
      <c r="H146" s="235">
        <v>9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130</v>
      </c>
      <c r="AU146" s="241" t="s">
        <v>85</v>
      </c>
      <c r="AV146" s="13" t="s">
        <v>85</v>
      </c>
      <c r="AW146" s="13" t="s">
        <v>32</v>
      </c>
      <c r="AX146" s="13" t="s">
        <v>81</v>
      </c>
      <c r="AY146" s="241" t="s">
        <v>121</v>
      </c>
    </row>
    <row r="147" s="2" customFormat="1" ht="90" customHeight="1">
      <c r="A147" s="37"/>
      <c r="B147" s="38"/>
      <c r="C147" s="217" t="s">
        <v>177</v>
      </c>
      <c r="D147" s="217" t="s">
        <v>123</v>
      </c>
      <c r="E147" s="218" t="s">
        <v>178</v>
      </c>
      <c r="F147" s="219" t="s">
        <v>179</v>
      </c>
      <c r="G147" s="220" t="s">
        <v>159</v>
      </c>
      <c r="H147" s="221">
        <v>4.5</v>
      </c>
      <c r="I147" s="222"/>
      <c r="J147" s="223">
        <f>ROUND(I147*H147,2)</f>
        <v>0</v>
      </c>
      <c r="K147" s="219" t="s">
        <v>127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0.036904300000000001</v>
      </c>
      <c r="R147" s="226">
        <f>Q147*H147</f>
        <v>0.16606935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128</v>
      </c>
      <c r="AT147" s="228" t="s">
        <v>123</v>
      </c>
      <c r="AU147" s="228" t="s">
        <v>85</v>
      </c>
      <c r="AY147" s="16" t="s">
        <v>121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128</v>
      </c>
      <c r="BM147" s="228" t="s">
        <v>180</v>
      </c>
    </row>
    <row r="148" s="13" customFormat="1">
      <c r="A148" s="13"/>
      <c r="B148" s="230"/>
      <c r="C148" s="231"/>
      <c r="D148" s="232" t="s">
        <v>130</v>
      </c>
      <c r="E148" s="233" t="s">
        <v>1</v>
      </c>
      <c r="F148" s="234" t="s">
        <v>181</v>
      </c>
      <c r="G148" s="231"/>
      <c r="H148" s="235">
        <v>3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130</v>
      </c>
      <c r="AU148" s="241" t="s">
        <v>85</v>
      </c>
      <c r="AV148" s="13" t="s">
        <v>85</v>
      </c>
      <c r="AW148" s="13" t="s">
        <v>32</v>
      </c>
      <c r="AX148" s="13" t="s">
        <v>76</v>
      </c>
      <c r="AY148" s="241" t="s">
        <v>121</v>
      </c>
    </row>
    <row r="149" s="13" customFormat="1">
      <c r="A149" s="13"/>
      <c r="B149" s="230"/>
      <c r="C149" s="231"/>
      <c r="D149" s="232" t="s">
        <v>130</v>
      </c>
      <c r="E149" s="233" t="s">
        <v>1</v>
      </c>
      <c r="F149" s="234" t="s">
        <v>182</v>
      </c>
      <c r="G149" s="231"/>
      <c r="H149" s="235">
        <v>1.5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130</v>
      </c>
      <c r="AU149" s="241" t="s">
        <v>85</v>
      </c>
      <c r="AV149" s="13" t="s">
        <v>85</v>
      </c>
      <c r="AW149" s="13" t="s">
        <v>32</v>
      </c>
      <c r="AX149" s="13" t="s">
        <v>76</v>
      </c>
      <c r="AY149" s="241" t="s">
        <v>121</v>
      </c>
    </row>
    <row r="150" s="14" customFormat="1">
      <c r="A150" s="14"/>
      <c r="B150" s="242"/>
      <c r="C150" s="243"/>
      <c r="D150" s="232" t="s">
        <v>130</v>
      </c>
      <c r="E150" s="244" t="s">
        <v>1</v>
      </c>
      <c r="F150" s="245" t="s">
        <v>133</v>
      </c>
      <c r="G150" s="243"/>
      <c r="H150" s="246">
        <v>4.5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130</v>
      </c>
      <c r="AU150" s="252" t="s">
        <v>85</v>
      </c>
      <c r="AV150" s="14" t="s">
        <v>128</v>
      </c>
      <c r="AW150" s="14" t="s">
        <v>32</v>
      </c>
      <c r="AX150" s="14" t="s">
        <v>81</v>
      </c>
      <c r="AY150" s="252" t="s">
        <v>121</v>
      </c>
    </row>
    <row r="151" s="2" customFormat="1" ht="37.8" customHeight="1">
      <c r="A151" s="37"/>
      <c r="B151" s="38"/>
      <c r="C151" s="217" t="s">
        <v>8</v>
      </c>
      <c r="D151" s="217" t="s">
        <v>123</v>
      </c>
      <c r="E151" s="218" t="s">
        <v>183</v>
      </c>
      <c r="F151" s="219" t="s">
        <v>184</v>
      </c>
      <c r="G151" s="220" t="s">
        <v>185</v>
      </c>
      <c r="H151" s="221">
        <v>46.631999999999998</v>
      </c>
      <c r="I151" s="222"/>
      <c r="J151" s="223">
        <f>ROUND(I151*H151,2)</f>
        <v>0</v>
      </c>
      <c r="K151" s="219" t="s">
        <v>127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128</v>
      </c>
      <c r="AT151" s="228" t="s">
        <v>123</v>
      </c>
      <c r="AU151" s="228" t="s">
        <v>85</v>
      </c>
      <c r="AY151" s="16" t="s">
        <v>121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128</v>
      </c>
      <c r="BM151" s="228" t="s">
        <v>186</v>
      </c>
    </row>
    <row r="152" s="13" customFormat="1">
      <c r="A152" s="13"/>
      <c r="B152" s="230"/>
      <c r="C152" s="231"/>
      <c r="D152" s="232" t="s">
        <v>130</v>
      </c>
      <c r="E152" s="233" t="s">
        <v>1</v>
      </c>
      <c r="F152" s="234" t="s">
        <v>187</v>
      </c>
      <c r="G152" s="231"/>
      <c r="H152" s="235">
        <v>46.631999999999998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130</v>
      </c>
      <c r="AU152" s="241" t="s">
        <v>85</v>
      </c>
      <c r="AV152" s="13" t="s">
        <v>85</v>
      </c>
      <c r="AW152" s="13" t="s">
        <v>32</v>
      </c>
      <c r="AX152" s="13" t="s">
        <v>81</v>
      </c>
      <c r="AY152" s="241" t="s">
        <v>121</v>
      </c>
    </row>
    <row r="153" s="2" customFormat="1" ht="49.05" customHeight="1">
      <c r="A153" s="37"/>
      <c r="B153" s="38"/>
      <c r="C153" s="217" t="s">
        <v>188</v>
      </c>
      <c r="D153" s="217" t="s">
        <v>123</v>
      </c>
      <c r="E153" s="218" t="s">
        <v>189</v>
      </c>
      <c r="F153" s="219" t="s">
        <v>190</v>
      </c>
      <c r="G153" s="220" t="s">
        <v>185</v>
      </c>
      <c r="H153" s="221">
        <v>46.631999999999998</v>
      </c>
      <c r="I153" s="222"/>
      <c r="J153" s="223">
        <f>ROUND(I153*H153,2)</f>
        <v>0</v>
      </c>
      <c r="K153" s="219" t="s">
        <v>127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128</v>
      </c>
      <c r="AT153" s="228" t="s">
        <v>123</v>
      </c>
      <c r="AU153" s="228" t="s">
        <v>85</v>
      </c>
      <c r="AY153" s="16" t="s">
        <v>121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128</v>
      </c>
      <c r="BM153" s="228" t="s">
        <v>191</v>
      </c>
    </row>
    <row r="154" s="13" customFormat="1">
      <c r="A154" s="13"/>
      <c r="B154" s="230"/>
      <c r="C154" s="231"/>
      <c r="D154" s="232" t="s">
        <v>130</v>
      </c>
      <c r="E154" s="233" t="s">
        <v>1</v>
      </c>
      <c r="F154" s="234" t="s">
        <v>192</v>
      </c>
      <c r="G154" s="231"/>
      <c r="H154" s="235">
        <v>54.984000000000002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130</v>
      </c>
      <c r="AU154" s="241" t="s">
        <v>85</v>
      </c>
      <c r="AV154" s="13" t="s">
        <v>85</v>
      </c>
      <c r="AW154" s="13" t="s">
        <v>32</v>
      </c>
      <c r="AX154" s="13" t="s">
        <v>76</v>
      </c>
      <c r="AY154" s="241" t="s">
        <v>121</v>
      </c>
    </row>
    <row r="155" s="13" customFormat="1">
      <c r="A155" s="13"/>
      <c r="B155" s="230"/>
      <c r="C155" s="231"/>
      <c r="D155" s="232" t="s">
        <v>130</v>
      </c>
      <c r="E155" s="233" t="s">
        <v>1</v>
      </c>
      <c r="F155" s="234" t="s">
        <v>193</v>
      </c>
      <c r="G155" s="231"/>
      <c r="H155" s="235">
        <v>38.280000000000001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130</v>
      </c>
      <c r="AU155" s="241" t="s">
        <v>85</v>
      </c>
      <c r="AV155" s="13" t="s">
        <v>85</v>
      </c>
      <c r="AW155" s="13" t="s">
        <v>32</v>
      </c>
      <c r="AX155" s="13" t="s">
        <v>76</v>
      </c>
      <c r="AY155" s="241" t="s">
        <v>121</v>
      </c>
    </row>
    <row r="156" s="14" customFormat="1">
      <c r="A156" s="14"/>
      <c r="B156" s="242"/>
      <c r="C156" s="243"/>
      <c r="D156" s="232" t="s">
        <v>130</v>
      </c>
      <c r="E156" s="244" t="s">
        <v>1</v>
      </c>
      <c r="F156" s="245" t="s">
        <v>133</v>
      </c>
      <c r="G156" s="243"/>
      <c r="H156" s="246">
        <v>93.263999999999996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130</v>
      </c>
      <c r="AU156" s="252" t="s">
        <v>85</v>
      </c>
      <c r="AV156" s="14" t="s">
        <v>128</v>
      </c>
      <c r="AW156" s="14" t="s">
        <v>32</v>
      </c>
      <c r="AX156" s="14" t="s">
        <v>76</v>
      </c>
      <c r="AY156" s="252" t="s">
        <v>121</v>
      </c>
    </row>
    <row r="157" s="13" customFormat="1">
      <c r="A157" s="13"/>
      <c r="B157" s="230"/>
      <c r="C157" s="231"/>
      <c r="D157" s="232" t="s">
        <v>130</v>
      </c>
      <c r="E157" s="233" t="s">
        <v>1</v>
      </c>
      <c r="F157" s="234" t="s">
        <v>187</v>
      </c>
      <c r="G157" s="231"/>
      <c r="H157" s="235">
        <v>46.631999999999998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130</v>
      </c>
      <c r="AU157" s="241" t="s">
        <v>85</v>
      </c>
      <c r="AV157" s="13" t="s">
        <v>85</v>
      </c>
      <c r="AW157" s="13" t="s">
        <v>32</v>
      </c>
      <c r="AX157" s="13" t="s">
        <v>81</v>
      </c>
      <c r="AY157" s="241" t="s">
        <v>121</v>
      </c>
    </row>
    <row r="158" s="2" customFormat="1" ht="49.05" customHeight="1">
      <c r="A158" s="37"/>
      <c r="B158" s="38"/>
      <c r="C158" s="217" t="s">
        <v>194</v>
      </c>
      <c r="D158" s="217" t="s">
        <v>123</v>
      </c>
      <c r="E158" s="218" t="s">
        <v>195</v>
      </c>
      <c r="F158" s="219" t="s">
        <v>196</v>
      </c>
      <c r="G158" s="220" t="s">
        <v>185</v>
      </c>
      <c r="H158" s="221">
        <v>46.631999999999998</v>
      </c>
      <c r="I158" s="222"/>
      <c r="J158" s="223">
        <f>ROUND(I158*H158,2)</f>
        <v>0</v>
      </c>
      <c r="K158" s="219" t="s">
        <v>127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128</v>
      </c>
      <c r="AT158" s="228" t="s">
        <v>123</v>
      </c>
      <c r="AU158" s="228" t="s">
        <v>85</v>
      </c>
      <c r="AY158" s="16" t="s">
        <v>121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128</v>
      </c>
      <c r="BM158" s="228" t="s">
        <v>197</v>
      </c>
    </row>
    <row r="159" s="2" customFormat="1" ht="37.8" customHeight="1">
      <c r="A159" s="37"/>
      <c r="B159" s="38"/>
      <c r="C159" s="217" t="s">
        <v>198</v>
      </c>
      <c r="D159" s="217" t="s">
        <v>123</v>
      </c>
      <c r="E159" s="218" t="s">
        <v>199</v>
      </c>
      <c r="F159" s="219" t="s">
        <v>200</v>
      </c>
      <c r="G159" s="220" t="s">
        <v>126</v>
      </c>
      <c r="H159" s="221">
        <v>257.27999999999997</v>
      </c>
      <c r="I159" s="222"/>
      <c r="J159" s="223">
        <f>ROUND(I159*H159,2)</f>
        <v>0</v>
      </c>
      <c r="K159" s="219" t="s">
        <v>127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0.00058135999999999995</v>
      </c>
      <c r="R159" s="226">
        <f>Q159*H159</f>
        <v>0.14957230079999997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128</v>
      </c>
      <c r="AT159" s="228" t="s">
        <v>123</v>
      </c>
      <c r="AU159" s="228" t="s">
        <v>85</v>
      </c>
      <c r="AY159" s="16" t="s">
        <v>121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128</v>
      </c>
      <c r="BM159" s="228" t="s">
        <v>201</v>
      </c>
    </row>
    <row r="160" s="13" customFormat="1">
      <c r="A160" s="13"/>
      <c r="B160" s="230"/>
      <c r="C160" s="231"/>
      <c r="D160" s="232" t="s">
        <v>130</v>
      </c>
      <c r="E160" s="233" t="s">
        <v>1</v>
      </c>
      <c r="F160" s="234" t="s">
        <v>202</v>
      </c>
      <c r="G160" s="231"/>
      <c r="H160" s="235">
        <v>151.68000000000001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130</v>
      </c>
      <c r="AU160" s="241" t="s">
        <v>85</v>
      </c>
      <c r="AV160" s="13" t="s">
        <v>85</v>
      </c>
      <c r="AW160" s="13" t="s">
        <v>32</v>
      </c>
      <c r="AX160" s="13" t="s">
        <v>76</v>
      </c>
      <c r="AY160" s="241" t="s">
        <v>121</v>
      </c>
    </row>
    <row r="161" s="13" customFormat="1">
      <c r="A161" s="13"/>
      <c r="B161" s="230"/>
      <c r="C161" s="231"/>
      <c r="D161" s="232" t="s">
        <v>130</v>
      </c>
      <c r="E161" s="233" t="s">
        <v>1</v>
      </c>
      <c r="F161" s="234" t="s">
        <v>203</v>
      </c>
      <c r="G161" s="231"/>
      <c r="H161" s="235">
        <v>105.59999999999999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130</v>
      </c>
      <c r="AU161" s="241" t="s">
        <v>85</v>
      </c>
      <c r="AV161" s="13" t="s">
        <v>85</v>
      </c>
      <c r="AW161" s="13" t="s">
        <v>32</v>
      </c>
      <c r="AX161" s="13" t="s">
        <v>76</v>
      </c>
      <c r="AY161" s="241" t="s">
        <v>121</v>
      </c>
    </row>
    <row r="162" s="14" customFormat="1">
      <c r="A162" s="14"/>
      <c r="B162" s="242"/>
      <c r="C162" s="243"/>
      <c r="D162" s="232" t="s">
        <v>130</v>
      </c>
      <c r="E162" s="244" t="s">
        <v>1</v>
      </c>
      <c r="F162" s="245" t="s">
        <v>133</v>
      </c>
      <c r="G162" s="243"/>
      <c r="H162" s="246">
        <v>257.27999999999997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130</v>
      </c>
      <c r="AU162" s="252" t="s">
        <v>85</v>
      </c>
      <c r="AV162" s="14" t="s">
        <v>128</v>
      </c>
      <c r="AW162" s="14" t="s">
        <v>32</v>
      </c>
      <c r="AX162" s="14" t="s">
        <v>81</v>
      </c>
      <c r="AY162" s="252" t="s">
        <v>121</v>
      </c>
    </row>
    <row r="163" s="2" customFormat="1" ht="37.8" customHeight="1">
      <c r="A163" s="37"/>
      <c r="B163" s="38"/>
      <c r="C163" s="217" t="s">
        <v>204</v>
      </c>
      <c r="D163" s="217" t="s">
        <v>123</v>
      </c>
      <c r="E163" s="218" t="s">
        <v>205</v>
      </c>
      <c r="F163" s="219" t="s">
        <v>206</v>
      </c>
      <c r="G163" s="220" t="s">
        <v>126</v>
      </c>
      <c r="H163" s="221">
        <v>257.27999999999997</v>
      </c>
      <c r="I163" s="222"/>
      <c r="J163" s="223">
        <f>ROUND(I163*H163,2)</f>
        <v>0</v>
      </c>
      <c r="K163" s="219" t="s">
        <v>127</v>
      </c>
      <c r="L163" s="43"/>
      <c r="M163" s="224" t="s">
        <v>1</v>
      </c>
      <c r="N163" s="225" t="s">
        <v>41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128</v>
      </c>
      <c r="AT163" s="228" t="s">
        <v>123</v>
      </c>
      <c r="AU163" s="228" t="s">
        <v>85</v>
      </c>
      <c r="AY163" s="16" t="s">
        <v>121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128</v>
      </c>
      <c r="BM163" s="228" t="s">
        <v>207</v>
      </c>
    </row>
    <row r="164" s="2" customFormat="1" ht="62.7" customHeight="1">
      <c r="A164" s="37"/>
      <c r="B164" s="38"/>
      <c r="C164" s="217" t="s">
        <v>208</v>
      </c>
      <c r="D164" s="217" t="s">
        <v>123</v>
      </c>
      <c r="E164" s="218" t="s">
        <v>209</v>
      </c>
      <c r="F164" s="219" t="s">
        <v>210</v>
      </c>
      <c r="G164" s="220" t="s">
        <v>185</v>
      </c>
      <c r="H164" s="221">
        <v>46.631999999999998</v>
      </c>
      <c r="I164" s="222"/>
      <c r="J164" s="223">
        <f>ROUND(I164*H164,2)</f>
        <v>0</v>
      </c>
      <c r="K164" s="219" t="s">
        <v>127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128</v>
      </c>
      <c r="AT164" s="228" t="s">
        <v>123</v>
      </c>
      <c r="AU164" s="228" t="s">
        <v>85</v>
      </c>
      <c r="AY164" s="16" t="s">
        <v>121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128</v>
      </c>
      <c r="BM164" s="228" t="s">
        <v>211</v>
      </c>
    </row>
    <row r="165" s="2" customFormat="1" ht="66.75" customHeight="1">
      <c r="A165" s="37"/>
      <c r="B165" s="38"/>
      <c r="C165" s="217" t="s">
        <v>212</v>
      </c>
      <c r="D165" s="217" t="s">
        <v>123</v>
      </c>
      <c r="E165" s="218" t="s">
        <v>213</v>
      </c>
      <c r="F165" s="219" t="s">
        <v>214</v>
      </c>
      <c r="G165" s="220" t="s">
        <v>185</v>
      </c>
      <c r="H165" s="221">
        <v>139.89599999999999</v>
      </c>
      <c r="I165" s="222"/>
      <c r="J165" s="223">
        <f>ROUND(I165*H165,2)</f>
        <v>0</v>
      </c>
      <c r="K165" s="219" t="s">
        <v>127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128</v>
      </c>
      <c r="AT165" s="228" t="s">
        <v>123</v>
      </c>
      <c r="AU165" s="228" t="s">
        <v>85</v>
      </c>
      <c r="AY165" s="16" t="s">
        <v>121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128</v>
      </c>
      <c r="BM165" s="228" t="s">
        <v>215</v>
      </c>
    </row>
    <row r="166" s="13" customFormat="1">
      <c r="A166" s="13"/>
      <c r="B166" s="230"/>
      <c r="C166" s="231"/>
      <c r="D166" s="232" t="s">
        <v>130</v>
      </c>
      <c r="E166" s="233" t="s">
        <v>1</v>
      </c>
      <c r="F166" s="234" t="s">
        <v>216</v>
      </c>
      <c r="G166" s="231"/>
      <c r="H166" s="235">
        <v>139.89599999999999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130</v>
      </c>
      <c r="AU166" s="241" t="s">
        <v>85</v>
      </c>
      <c r="AV166" s="13" t="s">
        <v>85</v>
      </c>
      <c r="AW166" s="13" t="s">
        <v>32</v>
      </c>
      <c r="AX166" s="13" t="s">
        <v>81</v>
      </c>
      <c r="AY166" s="241" t="s">
        <v>121</v>
      </c>
    </row>
    <row r="167" s="2" customFormat="1" ht="62.7" customHeight="1">
      <c r="A167" s="37"/>
      <c r="B167" s="38"/>
      <c r="C167" s="217" t="s">
        <v>217</v>
      </c>
      <c r="D167" s="217" t="s">
        <v>123</v>
      </c>
      <c r="E167" s="218" t="s">
        <v>218</v>
      </c>
      <c r="F167" s="219" t="s">
        <v>219</v>
      </c>
      <c r="G167" s="220" t="s">
        <v>185</v>
      </c>
      <c r="H167" s="221">
        <v>46.631999999999998</v>
      </c>
      <c r="I167" s="222"/>
      <c r="J167" s="223">
        <f>ROUND(I167*H167,2)</f>
        <v>0</v>
      </c>
      <c r="K167" s="219" t="s">
        <v>127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128</v>
      </c>
      <c r="AT167" s="228" t="s">
        <v>123</v>
      </c>
      <c r="AU167" s="228" t="s">
        <v>85</v>
      </c>
      <c r="AY167" s="16" t="s">
        <v>121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128</v>
      </c>
      <c r="BM167" s="228" t="s">
        <v>220</v>
      </c>
    </row>
    <row r="168" s="2" customFormat="1" ht="66.75" customHeight="1">
      <c r="A168" s="37"/>
      <c r="B168" s="38"/>
      <c r="C168" s="217" t="s">
        <v>221</v>
      </c>
      <c r="D168" s="217" t="s">
        <v>123</v>
      </c>
      <c r="E168" s="218" t="s">
        <v>222</v>
      </c>
      <c r="F168" s="219" t="s">
        <v>223</v>
      </c>
      <c r="G168" s="220" t="s">
        <v>185</v>
      </c>
      <c r="H168" s="221">
        <v>139.89599999999999</v>
      </c>
      <c r="I168" s="222"/>
      <c r="J168" s="223">
        <f>ROUND(I168*H168,2)</f>
        <v>0</v>
      </c>
      <c r="K168" s="219" t="s">
        <v>127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128</v>
      </c>
      <c r="AT168" s="228" t="s">
        <v>123</v>
      </c>
      <c r="AU168" s="228" t="s">
        <v>85</v>
      </c>
      <c r="AY168" s="16" t="s">
        <v>121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128</v>
      </c>
      <c r="BM168" s="228" t="s">
        <v>224</v>
      </c>
    </row>
    <row r="169" s="13" customFormat="1">
      <c r="A169" s="13"/>
      <c r="B169" s="230"/>
      <c r="C169" s="231"/>
      <c r="D169" s="232" t="s">
        <v>130</v>
      </c>
      <c r="E169" s="233" t="s">
        <v>1</v>
      </c>
      <c r="F169" s="234" t="s">
        <v>225</v>
      </c>
      <c r="G169" s="231"/>
      <c r="H169" s="235">
        <v>139.89599999999999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130</v>
      </c>
      <c r="AU169" s="241" t="s">
        <v>85</v>
      </c>
      <c r="AV169" s="13" t="s">
        <v>85</v>
      </c>
      <c r="AW169" s="13" t="s">
        <v>32</v>
      </c>
      <c r="AX169" s="13" t="s">
        <v>81</v>
      </c>
      <c r="AY169" s="241" t="s">
        <v>121</v>
      </c>
    </row>
    <row r="170" s="2" customFormat="1" ht="44.25" customHeight="1">
      <c r="A170" s="37"/>
      <c r="B170" s="38"/>
      <c r="C170" s="217" t="s">
        <v>7</v>
      </c>
      <c r="D170" s="253" t="s">
        <v>123</v>
      </c>
      <c r="E170" s="218" t="s">
        <v>226</v>
      </c>
      <c r="F170" s="219" t="s">
        <v>227</v>
      </c>
      <c r="G170" s="220" t="s">
        <v>228</v>
      </c>
      <c r="H170" s="221">
        <v>167.875</v>
      </c>
      <c r="I170" s="222"/>
      <c r="J170" s="223">
        <f>ROUND(I170*H170,2)</f>
        <v>0</v>
      </c>
      <c r="K170" s="219" t="s">
        <v>229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128</v>
      </c>
      <c r="AT170" s="228" t="s">
        <v>123</v>
      </c>
      <c r="AU170" s="228" t="s">
        <v>85</v>
      </c>
      <c r="AY170" s="16" t="s">
        <v>121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128</v>
      </c>
      <c r="BM170" s="228" t="s">
        <v>230</v>
      </c>
    </row>
    <row r="171" s="13" customFormat="1">
      <c r="A171" s="13"/>
      <c r="B171" s="230"/>
      <c r="C171" s="231"/>
      <c r="D171" s="232" t="s">
        <v>130</v>
      </c>
      <c r="E171" s="233" t="s">
        <v>1</v>
      </c>
      <c r="F171" s="234" t="s">
        <v>231</v>
      </c>
      <c r="G171" s="231"/>
      <c r="H171" s="235">
        <v>167.875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130</v>
      </c>
      <c r="AU171" s="241" t="s">
        <v>85</v>
      </c>
      <c r="AV171" s="13" t="s">
        <v>85</v>
      </c>
      <c r="AW171" s="13" t="s">
        <v>32</v>
      </c>
      <c r="AX171" s="13" t="s">
        <v>81</v>
      </c>
      <c r="AY171" s="241" t="s">
        <v>121</v>
      </c>
    </row>
    <row r="172" s="2" customFormat="1" ht="37.8" customHeight="1">
      <c r="A172" s="37"/>
      <c r="B172" s="38"/>
      <c r="C172" s="217" t="s">
        <v>232</v>
      </c>
      <c r="D172" s="217" t="s">
        <v>123</v>
      </c>
      <c r="E172" s="218" t="s">
        <v>233</v>
      </c>
      <c r="F172" s="219" t="s">
        <v>234</v>
      </c>
      <c r="G172" s="220" t="s">
        <v>185</v>
      </c>
      <c r="H172" s="221">
        <v>93.263999999999996</v>
      </c>
      <c r="I172" s="222"/>
      <c r="J172" s="223">
        <f>ROUND(I172*H172,2)</f>
        <v>0</v>
      </c>
      <c r="K172" s="219" t="s">
        <v>127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128</v>
      </c>
      <c r="AT172" s="228" t="s">
        <v>123</v>
      </c>
      <c r="AU172" s="228" t="s">
        <v>85</v>
      </c>
      <c r="AY172" s="16" t="s">
        <v>121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128</v>
      </c>
      <c r="BM172" s="228" t="s">
        <v>235</v>
      </c>
    </row>
    <row r="173" s="2" customFormat="1" ht="44.25" customHeight="1">
      <c r="A173" s="37"/>
      <c r="B173" s="38"/>
      <c r="C173" s="217" t="s">
        <v>236</v>
      </c>
      <c r="D173" s="217" t="s">
        <v>123</v>
      </c>
      <c r="E173" s="218" t="s">
        <v>237</v>
      </c>
      <c r="F173" s="219" t="s">
        <v>238</v>
      </c>
      <c r="G173" s="220" t="s">
        <v>185</v>
      </c>
      <c r="H173" s="221">
        <v>54.713999999999999</v>
      </c>
      <c r="I173" s="222"/>
      <c r="J173" s="223">
        <f>ROUND(I173*H173,2)</f>
        <v>0</v>
      </c>
      <c r="K173" s="219" t="s">
        <v>127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128</v>
      </c>
      <c r="AT173" s="228" t="s">
        <v>123</v>
      </c>
      <c r="AU173" s="228" t="s">
        <v>85</v>
      </c>
      <c r="AY173" s="16" t="s">
        <v>121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81</v>
      </c>
      <c r="BK173" s="229">
        <f>ROUND(I173*H173,2)</f>
        <v>0</v>
      </c>
      <c r="BL173" s="16" t="s">
        <v>128</v>
      </c>
      <c r="BM173" s="228" t="s">
        <v>239</v>
      </c>
    </row>
    <row r="174" s="13" customFormat="1">
      <c r="A174" s="13"/>
      <c r="B174" s="230"/>
      <c r="C174" s="231"/>
      <c r="D174" s="232" t="s">
        <v>130</v>
      </c>
      <c r="E174" s="233" t="s">
        <v>1</v>
      </c>
      <c r="F174" s="234" t="s">
        <v>240</v>
      </c>
      <c r="G174" s="231"/>
      <c r="H174" s="235">
        <v>54.713999999999999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130</v>
      </c>
      <c r="AU174" s="241" t="s">
        <v>85</v>
      </c>
      <c r="AV174" s="13" t="s">
        <v>85</v>
      </c>
      <c r="AW174" s="13" t="s">
        <v>32</v>
      </c>
      <c r="AX174" s="13" t="s">
        <v>81</v>
      </c>
      <c r="AY174" s="241" t="s">
        <v>121</v>
      </c>
    </row>
    <row r="175" s="2" customFormat="1" ht="16.5" customHeight="1">
      <c r="A175" s="37"/>
      <c r="B175" s="38"/>
      <c r="C175" s="254" t="s">
        <v>241</v>
      </c>
      <c r="D175" s="254" t="s">
        <v>242</v>
      </c>
      <c r="E175" s="255" t="s">
        <v>243</v>
      </c>
      <c r="F175" s="256" t="s">
        <v>244</v>
      </c>
      <c r="G175" s="257" t="s">
        <v>228</v>
      </c>
      <c r="H175" s="258">
        <v>98.484999999999999</v>
      </c>
      <c r="I175" s="259"/>
      <c r="J175" s="260">
        <f>ROUND(I175*H175,2)</f>
        <v>0</v>
      </c>
      <c r="K175" s="256" t="s">
        <v>127</v>
      </c>
      <c r="L175" s="261"/>
      <c r="M175" s="262" t="s">
        <v>1</v>
      </c>
      <c r="N175" s="263" t="s">
        <v>41</v>
      </c>
      <c r="O175" s="90"/>
      <c r="P175" s="226">
        <f>O175*H175</f>
        <v>0</v>
      </c>
      <c r="Q175" s="226">
        <v>1</v>
      </c>
      <c r="R175" s="226">
        <f>Q175*H175</f>
        <v>98.484999999999999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161</v>
      </c>
      <c r="AT175" s="228" t="s">
        <v>242</v>
      </c>
      <c r="AU175" s="228" t="s">
        <v>85</v>
      </c>
      <c r="AY175" s="16" t="s">
        <v>121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128</v>
      </c>
      <c r="BM175" s="228" t="s">
        <v>245</v>
      </c>
    </row>
    <row r="176" s="13" customFormat="1">
      <c r="A176" s="13"/>
      <c r="B176" s="230"/>
      <c r="C176" s="231"/>
      <c r="D176" s="232" t="s">
        <v>130</v>
      </c>
      <c r="E176" s="233" t="s">
        <v>1</v>
      </c>
      <c r="F176" s="234" t="s">
        <v>246</v>
      </c>
      <c r="G176" s="231"/>
      <c r="H176" s="235">
        <v>98.484999999999999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130</v>
      </c>
      <c r="AU176" s="241" t="s">
        <v>85</v>
      </c>
      <c r="AV176" s="13" t="s">
        <v>85</v>
      </c>
      <c r="AW176" s="13" t="s">
        <v>32</v>
      </c>
      <c r="AX176" s="13" t="s">
        <v>81</v>
      </c>
      <c r="AY176" s="241" t="s">
        <v>121</v>
      </c>
    </row>
    <row r="177" s="2" customFormat="1" ht="66.75" customHeight="1">
      <c r="A177" s="37"/>
      <c r="B177" s="38"/>
      <c r="C177" s="217" t="s">
        <v>247</v>
      </c>
      <c r="D177" s="217" t="s">
        <v>123</v>
      </c>
      <c r="E177" s="218" t="s">
        <v>248</v>
      </c>
      <c r="F177" s="219" t="s">
        <v>249</v>
      </c>
      <c r="G177" s="220" t="s">
        <v>185</v>
      </c>
      <c r="H177" s="221">
        <v>30.510000000000002</v>
      </c>
      <c r="I177" s="222"/>
      <c r="J177" s="223">
        <f>ROUND(I177*H177,2)</f>
        <v>0</v>
      </c>
      <c r="K177" s="219" t="s">
        <v>127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128</v>
      </c>
      <c r="AT177" s="228" t="s">
        <v>123</v>
      </c>
      <c r="AU177" s="228" t="s">
        <v>85</v>
      </c>
      <c r="AY177" s="16" t="s">
        <v>121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128</v>
      </c>
      <c r="BM177" s="228" t="s">
        <v>250</v>
      </c>
    </row>
    <row r="178" s="13" customFormat="1">
      <c r="A178" s="13"/>
      <c r="B178" s="230"/>
      <c r="C178" s="231"/>
      <c r="D178" s="232" t="s">
        <v>130</v>
      </c>
      <c r="E178" s="233" t="s">
        <v>1</v>
      </c>
      <c r="F178" s="234" t="s">
        <v>251</v>
      </c>
      <c r="G178" s="231"/>
      <c r="H178" s="235">
        <v>18.960000000000001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130</v>
      </c>
      <c r="AU178" s="241" t="s">
        <v>85</v>
      </c>
      <c r="AV178" s="13" t="s">
        <v>85</v>
      </c>
      <c r="AW178" s="13" t="s">
        <v>32</v>
      </c>
      <c r="AX178" s="13" t="s">
        <v>76</v>
      </c>
      <c r="AY178" s="241" t="s">
        <v>121</v>
      </c>
    </row>
    <row r="179" s="13" customFormat="1">
      <c r="A179" s="13"/>
      <c r="B179" s="230"/>
      <c r="C179" s="231"/>
      <c r="D179" s="232" t="s">
        <v>130</v>
      </c>
      <c r="E179" s="233" t="s">
        <v>1</v>
      </c>
      <c r="F179" s="234" t="s">
        <v>252</v>
      </c>
      <c r="G179" s="231"/>
      <c r="H179" s="235">
        <v>11.550000000000001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130</v>
      </c>
      <c r="AU179" s="241" t="s">
        <v>85</v>
      </c>
      <c r="AV179" s="13" t="s">
        <v>85</v>
      </c>
      <c r="AW179" s="13" t="s">
        <v>32</v>
      </c>
      <c r="AX179" s="13" t="s">
        <v>76</v>
      </c>
      <c r="AY179" s="241" t="s">
        <v>121</v>
      </c>
    </row>
    <row r="180" s="14" customFormat="1">
      <c r="A180" s="14"/>
      <c r="B180" s="242"/>
      <c r="C180" s="243"/>
      <c r="D180" s="232" t="s">
        <v>130</v>
      </c>
      <c r="E180" s="244" t="s">
        <v>1</v>
      </c>
      <c r="F180" s="245" t="s">
        <v>133</v>
      </c>
      <c r="G180" s="243"/>
      <c r="H180" s="246">
        <v>30.510000000000002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130</v>
      </c>
      <c r="AU180" s="252" t="s">
        <v>85</v>
      </c>
      <c r="AV180" s="14" t="s">
        <v>128</v>
      </c>
      <c r="AW180" s="14" t="s">
        <v>32</v>
      </c>
      <c r="AX180" s="14" t="s">
        <v>81</v>
      </c>
      <c r="AY180" s="252" t="s">
        <v>121</v>
      </c>
    </row>
    <row r="181" s="2" customFormat="1" ht="16.5" customHeight="1">
      <c r="A181" s="37"/>
      <c r="B181" s="38"/>
      <c r="C181" s="254" t="s">
        <v>253</v>
      </c>
      <c r="D181" s="254" t="s">
        <v>242</v>
      </c>
      <c r="E181" s="255" t="s">
        <v>254</v>
      </c>
      <c r="F181" s="256" t="s">
        <v>255</v>
      </c>
      <c r="G181" s="257" t="s">
        <v>228</v>
      </c>
      <c r="H181" s="258">
        <v>54.917999999999999</v>
      </c>
      <c r="I181" s="259"/>
      <c r="J181" s="260">
        <f>ROUND(I181*H181,2)</f>
        <v>0</v>
      </c>
      <c r="K181" s="256" t="s">
        <v>127</v>
      </c>
      <c r="L181" s="261"/>
      <c r="M181" s="262" t="s">
        <v>1</v>
      </c>
      <c r="N181" s="263" t="s">
        <v>41</v>
      </c>
      <c r="O181" s="90"/>
      <c r="P181" s="226">
        <f>O181*H181</f>
        <v>0</v>
      </c>
      <c r="Q181" s="226">
        <v>1</v>
      </c>
      <c r="R181" s="226">
        <f>Q181*H181</f>
        <v>54.917999999999999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161</v>
      </c>
      <c r="AT181" s="228" t="s">
        <v>242</v>
      </c>
      <c r="AU181" s="228" t="s">
        <v>85</v>
      </c>
      <c r="AY181" s="16" t="s">
        <v>121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81</v>
      </c>
      <c r="BK181" s="229">
        <f>ROUND(I181*H181,2)</f>
        <v>0</v>
      </c>
      <c r="BL181" s="16" t="s">
        <v>128</v>
      </c>
      <c r="BM181" s="228" t="s">
        <v>256</v>
      </c>
    </row>
    <row r="182" s="13" customFormat="1">
      <c r="A182" s="13"/>
      <c r="B182" s="230"/>
      <c r="C182" s="231"/>
      <c r="D182" s="232" t="s">
        <v>130</v>
      </c>
      <c r="E182" s="233" t="s">
        <v>1</v>
      </c>
      <c r="F182" s="234" t="s">
        <v>257</v>
      </c>
      <c r="G182" s="231"/>
      <c r="H182" s="235">
        <v>54.917999999999999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130</v>
      </c>
      <c r="AU182" s="241" t="s">
        <v>85</v>
      </c>
      <c r="AV182" s="13" t="s">
        <v>85</v>
      </c>
      <c r="AW182" s="13" t="s">
        <v>32</v>
      </c>
      <c r="AX182" s="13" t="s">
        <v>81</v>
      </c>
      <c r="AY182" s="241" t="s">
        <v>121</v>
      </c>
    </row>
    <row r="183" s="12" customFormat="1" ht="22.8" customHeight="1">
      <c r="A183" s="12"/>
      <c r="B183" s="201"/>
      <c r="C183" s="202"/>
      <c r="D183" s="203" t="s">
        <v>75</v>
      </c>
      <c r="E183" s="215" t="s">
        <v>85</v>
      </c>
      <c r="F183" s="215" t="s">
        <v>258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SUM(P184:P186)</f>
        <v>0</v>
      </c>
      <c r="Q183" s="209"/>
      <c r="R183" s="210">
        <f>SUM(R184:R186)</f>
        <v>11.28046056</v>
      </c>
      <c r="S183" s="209"/>
      <c r="T183" s="211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81</v>
      </c>
      <c r="AT183" s="213" t="s">
        <v>75</v>
      </c>
      <c r="AU183" s="213" t="s">
        <v>81</v>
      </c>
      <c r="AY183" s="212" t="s">
        <v>121</v>
      </c>
      <c r="BK183" s="214">
        <f>SUM(BK184:BK186)</f>
        <v>0</v>
      </c>
    </row>
    <row r="184" s="2" customFormat="1" ht="44.25" customHeight="1">
      <c r="A184" s="37"/>
      <c r="B184" s="38"/>
      <c r="C184" s="217" t="s">
        <v>259</v>
      </c>
      <c r="D184" s="217" t="s">
        <v>123</v>
      </c>
      <c r="E184" s="218" t="s">
        <v>260</v>
      </c>
      <c r="F184" s="219" t="s">
        <v>261</v>
      </c>
      <c r="G184" s="220" t="s">
        <v>185</v>
      </c>
      <c r="H184" s="221">
        <v>7.1100000000000003</v>
      </c>
      <c r="I184" s="222"/>
      <c r="J184" s="223">
        <f>ROUND(I184*H184,2)</f>
        <v>0</v>
      </c>
      <c r="K184" s="219" t="s">
        <v>127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128</v>
      </c>
      <c r="AT184" s="228" t="s">
        <v>123</v>
      </c>
      <c r="AU184" s="228" t="s">
        <v>85</v>
      </c>
      <c r="AY184" s="16" t="s">
        <v>121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128</v>
      </c>
      <c r="BM184" s="228" t="s">
        <v>262</v>
      </c>
    </row>
    <row r="185" s="13" customFormat="1">
      <c r="A185" s="13"/>
      <c r="B185" s="230"/>
      <c r="C185" s="231"/>
      <c r="D185" s="232" t="s">
        <v>130</v>
      </c>
      <c r="E185" s="233" t="s">
        <v>1</v>
      </c>
      <c r="F185" s="234" t="s">
        <v>263</v>
      </c>
      <c r="G185" s="231"/>
      <c r="H185" s="235">
        <v>7.1100000000000003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130</v>
      </c>
      <c r="AU185" s="241" t="s">
        <v>85</v>
      </c>
      <c r="AV185" s="13" t="s">
        <v>85</v>
      </c>
      <c r="AW185" s="13" t="s">
        <v>32</v>
      </c>
      <c r="AX185" s="13" t="s">
        <v>81</v>
      </c>
      <c r="AY185" s="241" t="s">
        <v>121</v>
      </c>
    </row>
    <row r="186" s="2" customFormat="1" ht="66.75" customHeight="1">
      <c r="A186" s="37"/>
      <c r="B186" s="38"/>
      <c r="C186" s="217" t="s">
        <v>264</v>
      </c>
      <c r="D186" s="217" t="s">
        <v>123</v>
      </c>
      <c r="E186" s="218" t="s">
        <v>265</v>
      </c>
      <c r="F186" s="219" t="s">
        <v>266</v>
      </c>
      <c r="G186" s="220" t="s">
        <v>159</v>
      </c>
      <c r="H186" s="221">
        <v>47.399999999999999</v>
      </c>
      <c r="I186" s="222"/>
      <c r="J186" s="223">
        <f>ROUND(I186*H186,2)</f>
        <v>0</v>
      </c>
      <c r="K186" s="219" t="s">
        <v>127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0.23798440000000001</v>
      </c>
      <c r="R186" s="226">
        <f>Q186*H186</f>
        <v>11.28046056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128</v>
      </c>
      <c r="AT186" s="228" t="s">
        <v>123</v>
      </c>
      <c r="AU186" s="228" t="s">
        <v>85</v>
      </c>
      <c r="AY186" s="16" t="s">
        <v>121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128</v>
      </c>
      <c r="BM186" s="228" t="s">
        <v>267</v>
      </c>
    </row>
    <row r="187" s="12" customFormat="1" ht="22.8" customHeight="1">
      <c r="A187" s="12"/>
      <c r="B187" s="201"/>
      <c r="C187" s="202"/>
      <c r="D187" s="203" t="s">
        <v>75</v>
      </c>
      <c r="E187" s="215" t="s">
        <v>128</v>
      </c>
      <c r="F187" s="215" t="s">
        <v>268</v>
      </c>
      <c r="G187" s="202"/>
      <c r="H187" s="202"/>
      <c r="I187" s="205"/>
      <c r="J187" s="216">
        <f>BK187</f>
        <v>0</v>
      </c>
      <c r="K187" s="202"/>
      <c r="L187" s="207"/>
      <c r="M187" s="208"/>
      <c r="N187" s="209"/>
      <c r="O187" s="209"/>
      <c r="P187" s="210">
        <f>SUM(P188:P193)</f>
        <v>0</v>
      </c>
      <c r="Q187" s="209"/>
      <c r="R187" s="210">
        <f>SUM(R188:R193)</f>
        <v>16.064673299999999</v>
      </c>
      <c r="S187" s="209"/>
      <c r="T187" s="211">
        <f>SUM(T188:T193)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2" t="s">
        <v>81</v>
      </c>
      <c r="AT187" s="213" t="s">
        <v>75</v>
      </c>
      <c r="AU187" s="213" t="s">
        <v>81</v>
      </c>
      <c r="AY187" s="212" t="s">
        <v>121</v>
      </c>
      <c r="BK187" s="214">
        <f>SUM(BK188:BK193)</f>
        <v>0</v>
      </c>
    </row>
    <row r="188" s="2" customFormat="1" ht="33" customHeight="1">
      <c r="A188" s="37"/>
      <c r="B188" s="38"/>
      <c r="C188" s="217" t="s">
        <v>269</v>
      </c>
      <c r="D188" s="217" t="s">
        <v>123</v>
      </c>
      <c r="E188" s="218" t="s">
        <v>270</v>
      </c>
      <c r="F188" s="219" t="s">
        <v>271</v>
      </c>
      <c r="G188" s="220" t="s">
        <v>185</v>
      </c>
      <c r="H188" s="221">
        <v>8.0399999999999991</v>
      </c>
      <c r="I188" s="222"/>
      <c r="J188" s="223">
        <f>ROUND(I188*H188,2)</f>
        <v>0</v>
      </c>
      <c r="K188" s="219" t="s">
        <v>127</v>
      </c>
      <c r="L188" s="43"/>
      <c r="M188" s="224" t="s">
        <v>1</v>
      </c>
      <c r="N188" s="225" t="s">
        <v>41</v>
      </c>
      <c r="O188" s="90"/>
      <c r="P188" s="226">
        <f>O188*H188</f>
        <v>0</v>
      </c>
      <c r="Q188" s="226">
        <v>1.8907700000000001</v>
      </c>
      <c r="R188" s="226">
        <f>Q188*H188</f>
        <v>15.2017908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128</v>
      </c>
      <c r="AT188" s="228" t="s">
        <v>123</v>
      </c>
      <c r="AU188" s="228" t="s">
        <v>85</v>
      </c>
      <c r="AY188" s="16" t="s">
        <v>121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128</v>
      </c>
      <c r="BM188" s="228" t="s">
        <v>272</v>
      </c>
    </row>
    <row r="189" s="13" customFormat="1">
      <c r="A189" s="13"/>
      <c r="B189" s="230"/>
      <c r="C189" s="231"/>
      <c r="D189" s="232" t="s">
        <v>130</v>
      </c>
      <c r="E189" s="233" t="s">
        <v>1</v>
      </c>
      <c r="F189" s="234" t="s">
        <v>273</v>
      </c>
      <c r="G189" s="231"/>
      <c r="H189" s="235">
        <v>4.7400000000000002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130</v>
      </c>
      <c r="AU189" s="241" t="s">
        <v>85</v>
      </c>
      <c r="AV189" s="13" t="s">
        <v>85</v>
      </c>
      <c r="AW189" s="13" t="s">
        <v>32</v>
      </c>
      <c r="AX189" s="13" t="s">
        <v>76</v>
      </c>
      <c r="AY189" s="241" t="s">
        <v>121</v>
      </c>
    </row>
    <row r="190" s="13" customFormat="1">
      <c r="A190" s="13"/>
      <c r="B190" s="230"/>
      <c r="C190" s="231"/>
      <c r="D190" s="232" t="s">
        <v>130</v>
      </c>
      <c r="E190" s="233" t="s">
        <v>1</v>
      </c>
      <c r="F190" s="234" t="s">
        <v>274</v>
      </c>
      <c r="G190" s="231"/>
      <c r="H190" s="235">
        <v>3.2999999999999998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130</v>
      </c>
      <c r="AU190" s="241" t="s">
        <v>85</v>
      </c>
      <c r="AV190" s="13" t="s">
        <v>85</v>
      </c>
      <c r="AW190" s="13" t="s">
        <v>32</v>
      </c>
      <c r="AX190" s="13" t="s">
        <v>76</v>
      </c>
      <c r="AY190" s="241" t="s">
        <v>121</v>
      </c>
    </row>
    <row r="191" s="14" customFormat="1">
      <c r="A191" s="14"/>
      <c r="B191" s="242"/>
      <c r="C191" s="243"/>
      <c r="D191" s="232" t="s">
        <v>130</v>
      </c>
      <c r="E191" s="244" t="s">
        <v>1</v>
      </c>
      <c r="F191" s="245" t="s">
        <v>133</v>
      </c>
      <c r="G191" s="243"/>
      <c r="H191" s="246">
        <v>8.0399999999999991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130</v>
      </c>
      <c r="AU191" s="252" t="s">
        <v>85</v>
      </c>
      <c r="AV191" s="14" t="s">
        <v>128</v>
      </c>
      <c r="AW191" s="14" t="s">
        <v>32</v>
      </c>
      <c r="AX191" s="14" t="s">
        <v>81</v>
      </c>
      <c r="AY191" s="252" t="s">
        <v>121</v>
      </c>
    </row>
    <row r="192" s="2" customFormat="1" ht="44.25" customHeight="1">
      <c r="A192" s="37"/>
      <c r="B192" s="38"/>
      <c r="C192" s="217" t="s">
        <v>275</v>
      </c>
      <c r="D192" s="217" t="s">
        <v>123</v>
      </c>
      <c r="E192" s="218" t="s">
        <v>276</v>
      </c>
      <c r="F192" s="219" t="s">
        <v>277</v>
      </c>
      <c r="G192" s="220" t="s">
        <v>185</v>
      </c>
      <c r="H192" s="221">
        <v>0.375</v>
      </c>
      <c r="I192" s="222"/>
      <c r="J192" s="223">
        <f>ROUND(I192*H192,2)</f>
        <v>0</v>
      </c>
      <c r="K192" s="219" t="s">
        <v>127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2.3010199999999998</v>
      </c>
      <c r="R192" s="226">
        <f>Q192*H192</f>
        <v>0.8628825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128</v>
      </c>
      <c r="AT192" s="228" t="s">
        <v>123</v>
      </c>
      <c r="AU192" s="228" t="s">
        <v>85</v>
      </c>
      <c r="AY192" s="16" t="s">
        <v>121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128</v>
      </c>
      <c r="BM192" s="228" t="s">
        <v>278</v>
      </c>
    </row>
    <row r="193" s="13" customFormat="1">
      <c r="A193" s="13"/>
      <c r="B193" s="230"/>
      <c r="C193" s="231"/>
      <c r="D193" s="232" t="s">
        <v>130</v>
      </c>
      <c r="E193" s="233" t="s">
        <v>1</v>
      </c>
      <c r="F193" s="234" t="s">
        <v>279</v>
      </c>
      <c r="G193" s="231"/>
      <c r="H193" s="235">
        <v>0.375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130</v>
      </c>
      <c r="AU193" s="241" t="s">
        <v>85</v>
      </c>
      <c r="AV193" s="13" t="s">
        <v>85</v>
      </c>
      <c r="AW193" s="13" t="s">
        <v>32</v>
      </c>
      <c r="AX193" s="13" t="s">
        <v>81</v>
      </c>
      <c r="AY193" s="241" t="s">
        <v>121</v>
      </c>
    </row>
    <row r="194" s="12" customFormat="1" ht="22.8" customHeight="1">
      <c r="A194" s="12"/>
      <c r="B194" s="201"/>
      <c r="C194" s="202"/>
      <c r="D194" s="203" t="s">
        <v>75</v>
      </c>
      <c r="E194" s="215" t="s">
        <v>146</v>
      </c>
      <c r="F194" s="215" t="s">
        <v>280</v>
      </c>
      <c r="G194" s="202"/>
      <c r="H194" s="202"/>
      <c r="I194" s="205"/>
      <c r="J194" s="216">
        <f>BK194</f>
        <v>0</v>
      </c>
      <c r="K194" s="202"/>
      <c r="L194" s="207"/>
      <c r="M194" s="208"/>
      <c r="N194" s="209"/>
      <c r="O194" s="209"/>
      <c r="P194" s="210">
        <f>SUM(P195:P209)</f>
        <v>0</v>
      </c>
      <c r="Q194" s="209"/>
      <c r="R194" s="210">
        <f>SUM(R195:R209)</f>
        <v>0</v>
      </c>
      <c r="S194" s="209"/>
      <c r="T194" s="211">
        <f>SUM(T195:T209)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81</v>
      </c>
      <c r="AT194" s="213" t="s">
        <v>75</v>
      </c>
      <c r="AU194" s="213" t="s">
        <v>81</v>
      </c>
      <c r="AY194" s="212" t="s">
        <v>121</v>
      </c>
      <c r="BK194" s="214">
        <f>SUM(BK195:BK209)</f>
        <v>0</v>
      </c>
    </row>
    <row r="195" s="2" customFormat="1" ht="33" customHeight="1">
      <c r="A195" s="37"/>
      <c r="B195" s="38"/>
      <c r="C195" s="217" t="s">
        <v>281</v>
      </c>
      <c r="D195" s="217" t="s">
        <v>123</v>
      </c>
      <c r="E195" s="218" t="s">
        <v>282</v>
      </c>
      <c r="F195" s="219" t="s">
        <v>283</v>
      </c>
      <c r="G195" s="220" t="s">
        <v>126</v>
      </c>
      <c r="H195" s="221">
        <v>80.400000000000006</v>
      </c>
      <c r="I195" s="222"/>
      <c r="J195" s="223">
        <f>ROUND(I195*H195,2)</f>
        <v>0</v>
      </c>
      <c r="K195" s="219" t="s">
        <v>127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128</v>
      </c>
      <c r="AT195" s="228" t="s">
        <v>123</v>
      </c>
      <c r="AU195" s="228" t="s">
        <v>85</v>
      </c>
      <c r="AY195" s="16" t="s">
        <v>121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81</v>
      </c>
      <c r="BK195" s="229">
        <f>ROUND(I195*H195,2)</f>
        <v>0</v>
      </c>
      <c r="BL195" s="16" t="s">
        <v>128</v>
      </c>
      <c r="BM195" s="228" t="s">
        <v>284</v>
      </c>
    </row>
    <row r="196" s="13" customFormat="1">
      <c r="A196" s="13"/>
      <c r="B196" s="230"/>
      <c r="C196" s="231"/>
      <c r="D196" s="232" t="s">
        <v>130</v>
      </c>
      <c r="E196" s="233" t="s">
        <v>1</v>
      </c>
      <c r="F196" s="234" t="s">
        <v>131</v>
      </c>
      <c r="G196" s="231"/>
      <c r="H196" s="235">
        <v>47.399999999999999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130</v>
      </c>
      <c r="AU196" s="241" t="s">
        <v>85</v>
      </c>
      <c r="AV196" s="13" t="s">
        <v>85</v>
      </c>
      <c r="AW196" s="13" t="s">
        <v>32</v>
      </c>
      <c r="AX196" s="13" t="s">
        <v>76</v>
      </c>
      <c r="AY196" s="241" t="s">
        <v>121</v>
      </c>
    </row>
    <row r="197" s="13" customFormat="1">
      <c r="A197" s="13"/>
      <c r="B197" s="230"/>
      <c r="C197" s="231"/>
      <c r="D197" s="232" t="s">
        <v>130</v>
      </c>
      <c r="E197" s="233" t="s">
        <v>1</v>
      </c>
      <c r="F197" s="234" t="s">
        <v>132</v>
      </c>
      <c r="G197" s="231"/>
      <c r="H197" s="235">
        <v>33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130</v>
      </c>
      <c r="AU197" s="241" t="s">
        <v>85</v>
      </c>
      <c r="AV197" s="13" t="s">
        <v>85</v>
      </c>
      <c r="AW197" s="13" t="s">
        <v>32</v>
      </c>
      <c r="AX197" s="13" t="s">
        <v>76</v>
      </c>
      <c r="AY197" s="241" t="s">
        <v>121</v>
      </c>
    </row>
    <row r="198" s="14" customFormat="1">
      <c r="A198" s="14"/>
      <c r="B198" s="242"/>
      <c r="C198" s="243"/>
      <c r="D198" s="232" t="s">
        <v>130</v>
      </c>
      <c r="E198" s="244" t="s">
        <v>1</v>
      </c>
      <c r="F198" s="245" t="s">
        <v>133</v>
      </c>
      <c r="G198" s="243"/>
      <c r="H198" s="246">
        <v>80.400000000000006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130</v>
      </c>
      <c r="AU198" s="252" t="s">
        <v>85</v>
      </c>
      <c r="AV198" s="14" t="s">
        <v>128</v>
      </c>
      <c r="AW198" s="14" t="s">
        <v>32</v>
      </c>
      <c r="AX198" s="14" t="s">
        <v>81</v>
      </c>
      <c r="AY198" s="252" t="s">
        <v>121</v>
      </c>
    </row>
    <row r="199" s="2" customFormat="1" ht="49.05" customHeight="1">
      <c r="A199" s="37"/>
      <c r="B199" s="38"/>
      <c r="C199" s="217" t="s">
        <v>285</v>
      </c>
      <c r="D199" s="217" t="s">
        <v>123</v>
      </c>
      <c r="E199" s="218" t="s">
        <v>286</v>
      </c>
      <c r="F199" s="219" t="s">
        <v>287</v>
      </c>
      <c r="G199" s="220" t="s">
        <v>126</v>
      </c>
      <c r="H199" s="221">
        <v>80.400000000000006</v>
      </c>
      <c r="I199" s="222"/>
      <c r="J199" s="223">
        <f>ROUND(I199*H199,2)</f>
        <v>0</v>
      </c>
      <c r="K199" s="219" t="s">
        <v>127</v>
      </c>
      <c r="L199" s="43"/>
      <c r="M199" s="224" t="s">
        <v>1</v>
      </c>
      <c r="N199" s="225" t="s">
        <v>41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128</v>
      </c>
      <c r="AT199" s="228" t="s">
        <v>123</v>
      </c>
      <c r="AU199" s="228" t="s">
        <v>85</v>
      </c>
      <c r="AY199" s="16" t="s">
        <v>121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128</v>
      </c>
      <c r="BM199" s="228" t="s">
        <v>288</v>
      </c>
    </row>
    <row r="200" s="2" customFormat="1" ht="37.8" customHeight="1">
      <c r="A200" s="37"/>
      <c r="B200" s="38"/>
      <c r="C200" s="217" t="s">
        <v>289</v>
      </c>
      <c r="D200" s="217" t="s">
        <v>123</v>
      </c>
      <c r="E200" s="218" t="s">
        <v>290</v>
      </c>
      <c r="F200" s="219" t="s">
        <v>291</v>
      </c>
      <c r="G200" s="220" t="s">
        <v>126</v>
      </c>
      <c r="H200" s="221">
        <v>80.400000000000006</v>
      </c>
      <c r="I200" s="222"/>
      <c r="J200" s="223">
        <f>ROUND(I200*H200,2)</f>
        <v>0</v>
      </c>
      <c r="K200" s="219" t="s">
        <v>127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128</v>
      </c>
      <c r="AT200" s="228" t="s">
        <v>123</v>
      </c>
      <c r="AU200" s="228" t="s">
        <v>85</v>
      </c>
      <c r="AY200" s="16" t="s">
        <v>121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81</v>
      </c>
      <c r="BK200" s="229">
        <f>ROUND(I200*H200,2)</f>
        <v>0</v>
      </c>
      <c r="BL200" s="16" t="s">
        <v>128</v>
      </c>
      <c r="BM200" s="228" t="s">
        <v>292</v>
      </c>
    </row>
    <row r="201" s="13" customFormat="1">
      <c r="A201" s="13"/>
      <c r="B201" s="230"/>
      <c r="C201" s="231"/>
      <c r="D201" s="232" t="s">
        <v>130</v>
      </c>
      <c r="E201" s="233" t="s">
        <v>1</v>
      </c>
      <c r="F201" s="234" t="s">
        <v>131</v>
      </c>
      <c r="G201" s="231"/>
      <c r="H201" s="235">
        <v>47.399999999999999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130</v>
      </c>
      <c r="AU201" s="241" t="s">
        <v>85</v>
      </c>
      <c r="AV201" s="13" t="s">
        <v>85</v>
      </c>
      <c r="AW201" s="13" t="s">
        <v>32</v>
      </c>
      <c r="AX201" s="13" t="s">
        <v>76</v>
      </c>
      <c r="AY201" s="241" t="s">
        <v>121</v>
      </c>
    </row>
    <row r="202" s="13" customFormat="1">
      <c r="A202" s="13"/>
      <c r="B202" s="230"/>
      <c r="C202" s="231"/>
      <c r="D202" s="232" t="s">
        <v>130</v>
      </c>
      <c r="E202" s="233" t="s">
        <v>1</v>
      </c>
      <c r="F202" s="234" t="s">
        <v>293</v>
      </c>
      <c r="G202" s="231"/>
      <c r="H202" s="235">
        <v>33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130</v>
      </c>
      <c r="AU202" s="241" t="s">
        <v>85</v>
      </c>
      <c r="AV202" s="13" t="s">
        <v>85</v>
      </c>
      <c r="AW202" s="13" t="s">
        <v>32</v>
      </c>
      <c r="AX202" s="13" t="s">
        <v>76</v>
      </c>
      <c r="AY202" s="241" t="s">
        <v>121</v>
      </c>
    </row>
    <row r="203" s="14" customFormat="1">
      <c r="A203" s="14"/>
      <c r="B203" s="242"/>
      <c r="C203" s="243"/>
      <c r="D203" s="232" t="s">
        <v>130</v>
      </c>
      <c r="E203" s="244" t="s">
        <v>1</v>
      </c>
      <c r="F203" s="245" t="s">
        <v>133</v>
      </c>
      <c r="G203" s="243"/>
      <c r="H203" s="246">
        <v>80.400000000000006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130</v>
      </c>
      <c r="AU203" s="252" t="s">
        <v>85</v>
      </c>
      <c r="AV203" s="14" t="s">
        <v>128</v>
      </c>
      <c r="AW203" s="14" t="s">
        <v>32</v>
      </c>
      <c r="AX203" s="14" t="s">
        <v>81</v>
      </c>
      <c r="AY203" s="252" t="s">
        <v>121</v>
      </c>
    </row>
    <row r="204" s="2" customFormat="1" ht="24.15" customHeight="1">
      <c r="A204" s="37"/>
      <c r="B204" s="38"/>
      <c r="C204" s="217" t="s">
        <v>294</v>
      </c>
      <c r="D204" s="217" t="s">
        <v>123</v>
      </c>
      <c r="E204" s="218" t="s">
        <v>295</v>
      </c>
      <c r="F204" s="219" t="s">
        <v>296</v>
      </c>
      <c r="G204" s="220" t="s">
        <v>126</v>
      </c>
      <c r="H204" s="221">
        <v>80.400000000000006</v>
      </c>
      <c r="I204" s="222"/>
      <c r="J204" s="223">
        <f>ROUND(I204*H204,2)</f>
        <v>0</v>
      </c>
      <c r="K204" s="219" t="s">
        <v>127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128</v>
      </c>
      <c r="AT204" s="228" t="s">
        <v>123</v>
      </c>
      <c r="AU204" s="228" t="s">
        <v>85</v>
      </c>
      <c r="AY204" s="16" t="s">
        <v>121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128</v>
      </c>
      <c r="BM204" s="228" t="s">
        <v>297</v>
      </c>
    </row>
    <row r="205" s="2" customFormat="1" ht="24.15" customHeight="1">
      <c r="A205" s="37"/>
      <c r="B205" s="38"/>
      <c r="C205" s="217" t="s">
        <v>298</v>
      </c>
      <c r="D205" s="217" t="s">
        <v>123</v>
      </c>
      <c r="E205" s="218" t="s">
        <v>299</v>
      </c>
      <c r="F205" s="219" t="s">
        <v>300</v>
      </c>
      <c r="G205" s="220" t="s">
        <v>126</v>
      </c>
      <c r="H205" s="221">
        <v>112.56</v>
      </c>
      <c r="I205" s="222"/>
      <c r="J205" s="223">
        <f>ROUND(I205*H205,2)</f>
        <v>0</v>
      </c>
      <c r="K205" s="219" t="s">
        <v>127</v>
      </c>
      <c r="L205" s="43"/>
      <c r="M205" s="224" t="s">
        <v>1</v>
      </c>
      <c r="N205" s="225" t="s">
        <v>41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128</v>
      </c>
      <c r="AT205" s="228" t="s">
        <v>123</v>
      </c>
      <c r="AU205" s="228" t="s">
        <v>85</v>
      </c>
      <c r="AY205" s="16" t="s">
        <v>121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81</v>
      </c>
      <c r="BK205" s="229">
        <f>ROUND(I205*H205,2)</f>
        <v>0</v>
      </c>
      <c r="BL205" s="16" t="s">
        <v>128</v>
      </c>
      <c r="BM205" s="228" t="s">
        <v>301</v>
      </c>
    </row>
    <row r="206" s="2" customFormat="1" ht="44.25" customHeight="1">
      <c r="A206" s="37"/>
      <c r="B206" s="38"/>
      <c r="C206" s="217" t="s">
        <v>302</v>
      </c>
      <c r="D206" s="217" t="s">
        <v>123</v>
      </c>
      <c r="E206" s="218" t="s">
        <v>303</v>
      </c>
      <c r="F206" s="219" t="s">
        <v>304</v>
      </c>
      <c r="G206" s="220" t="s">
        <v>126</v>
      </c>
      <c r="H206" s="221">
        <v>112.56</v>
      </c>
      <c r="I206" s="222"/>
      <c r="J206" s="223">
        <f>ROUND(I206*H206,2)</f>
        <v>0</v>
      </c>
      <c r="K206" s="219" t="s">
        <v>127</v>
      </c>
      <c r="L206" s="43"/>
      <c r="M206" s="224" t="s">
        <v>1</v>
      </c>
      <c r="N206" s="225" t="s">
        <v>41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128</v>
      </c>
      <c r="AT206" s="228" t="s">
        <v>123</v>
      </c>
      <c r="AU206" s="228" t="s">
        <v>85</v>
      </c>
      <c r="AY206" s="16" t="s">
        <v>121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128</v>
      </c>
      <c r="BM206" s="228" t="s">
        <v>305</v>
      </c>
    </row>
    <row r="207" s="13" customFormat="1">
      <c r="A207" s="13"/>
      <c r="B207" s="230"/>
      <c r="C207" s="231"/>
      <c r="D207" s="232" t="s">
        <v>130</v>
      </c>
      <c r="E207" s="233" t="s">
        <v>1</v>
      </c>
      <c r="F207" s="234" t="s">
        <v>306</v>
      </c>
      <c r="G207" s="231"/>
      <c r="H207" s="235">
        <v>66.359999999999999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130</v>
      </c>
      <c r="AU207" s="241" t="s">
        <v>85</v>
      </c>
      <c r="AV207" s="13" t="s">
        <v>85</v>
      </c>
      <c r="AW207" s="13" t="s">
        <v>32</v>
      </c>
      <c r="AX207" s="13" t="s">
        <v>76</v>
      </c>
      <c r="AY207" s="241" t="s">
        <v>121</v>
      </c>
    </row>
    <row r="208" s="13" customFormat="1">
      <c r="A208" s="13"/>
      <c r="B208" s="230"/>
      <c r="C208" s="231"/>
      <c r="D208" s="232" t="s">
        <v>130</v>
      </c>
      <c r="E208" s="233" t="s">
        <v>1</v>
      </c>
      <c r="F208" s="234" t="s">
        <v>307</v>
      </c>
      <c r="G208" s="231"/>
      <c r="H208" s="235">
        <v>46.200000000000003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130</v>
      </c>
      <c r="AU208" s="241" t="s">
        <v>85</v>
      </c>
      <c r="AV208" s="13" t="s">
        <v>85</v>
      </c>
      <c r="AW208" s="13" t="s">
        <v>32</v>
      </c>
      <c r="AX208" s="13" t="s">
        <v>76</v>
      </c>
      <c r="AY208" s="241" t="s">
        <v>121</v>
      </c>
    </row>
    <row r="209" s="14" customFormat="1">
      <c r="A209" s="14"/>
      <c r="B209" s="242"/>
      <c r="C209" s="243"/>
      <c r="D209" s="232" t="s">
        <v>130</v>
      </c>
      <c r="E209" s="244" t="s">
        <v>1</v>
      </c>
      <c r="F209" s="245" t="s">
        <v>133</v>
      </c>
      <c r="G209" s="243"/>
      <c r="H209" s="246">
        <v>112.56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130</v>
      </c>
      <c r="AU209" s="252" t="s">
        <v>85</v>
      </c>
      <c r="AV209" s="14" t="s">
        <v>128</v>
      </c>
      <c r="AW209" s="14" t="s">
        <v>32</v>
      </c>
      <c r="AX209" s="14" t="s">
        <v>81</v>
      </c>
      <c r="AY209" s="252" t="s">
        <v>121</v>
      </c>
    </row>
    <row r="210" s="12" customFormat="1" ht="22.8" customHeight="1">
      <c r="A210" s="12"/>
      <c r="B210" s="201"/>
      <c r="C210" s="202"/>
      <c r="D210" s="203" t="s">
        <v>75</v>
      </c>
      <c r="E210" s="215" t="s">
        <v>161</v>
      </c>
      <c r="F210" s="215" t="s">
        <v>308</v>
      </c>
      <c r="G210" s="202"/>
      <c r="H210" s="202"/>
      <c r="I210" s="205"/>
      <c r="J210" s="216">
        <f>BK210</f>
        <v>0</v>
      </c>
      <c r="K210" s="202"/>
      <c r="L210" s="207"/>
      <c r="M210" s="208"/>
      <c r="N210" s="209"/>
      <c r="O210" s="209"/>
      <c r="P210" s="210">
        <f>SUM(P211:P264)</f>
        <v>0</v>
      </c>
      <c r="Q210" s="209"/>
      <c r="R210" s="210">
        <f>SUM(R211:R264)</f>
        <v>1.9738581959999999</v>
      </c>
      <c r="S210" s="209"/>
      <c r="T210" s="211">
        <f>SUM(T211:T264)</f>
        <v>0.039468000000000003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2" t="s">
        <v>81</v>
      </c>
      <c r="AT210" s="213" t="s">
        <v>75</v>
      </c>
      <c r="AU210" s="213" t="s">
        <v>81</v>
      </c>
      <c r="AY210" s="212" t="s">
        <v>121</v>
      </c>
      <c r="BK210" s="214">
        <f>SUM(BK211:BK264)</f>
        <v>0</v>
      </c>
    </row>
    <row r="211" s="2" customFormat="1" ht="24.15" customHeight="1">
      <c r="A211" s="37"/>
      <c r="B211" s="38"/>
      <c r="C211" s="217" t="s">
        <v>309</v>
      </c>
      <c r="D211" s="217" t="s">
        <v>123</v>
      </c>
      <c r="E211" s="218" t="s">
        <v>310</v>
      </c>
      <c r="F211" s="219" t="s">
        <v>311</v>
      </c>
      <c r="G211" s="220" t="s">
        <v>312</v>
      </c>
      <c r="H211" s="221">
        <v>2</v>
      </c>
      <c r="I211" s="222"/>
      <c r="J211" s="223">
        <f>ROUND(I211*H211,2)</f>
        <v>0</v>
      </c>
      <c r="K211" s="219" t="s">
        <v>127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128</v>
      </c>
      <c r="AT211" s="228" t="s">
        <v>123</v>
      </c>
      <c r="AU211" s="228" t="s">
        <v>85</v>
      </c>
      <c r="AY211" s="16" t="s">
        <v>121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81</v>
      </c>
      <c r="BK211" s="229">
        <f>ROUND(I211*H211,2)</f>
        <v>0</v>
      </c>
      <c r="BL211" s="16" t="s">
        <v>128</v>
      </c>
      <c r="BM211" s="228" t="s">
        <v>313</v>
      </c>
    </row>
    <row r="212" s="2" customFormat="1" ht="24.15" customHeight="1">
      <c r="A212" s="37"/>
      <c r="B212" s="38"/>
      <c r="C212" s="217" t="s">
        <v>314</v>
      </c>
      <c r="D212" s="217" t="s">
        <v>123</v>
      </c>
      <c r="E212" s="218" t="s">
        <v>315</v>
      </c>
      <c r="F212" s="219" t="s">
        <v>316</v>
      </c>
      <c r="G212" s="220" t="s">
        <v>159</v>
      </c>
      <c r="H212" s="221">
        <v>0.372</v>
      </c>
      <c r="I212" s="222"/>
      <c r="J212" s="223">
        <f>ROUND(I212*H212,2)</f>
        <v>0</v>
      </c>
      <c r="K212" s="219" t="s">
        <v>1</v>
      </c>
      <c r="L212" s="43"/>
      <c r="M212" s="224" t="s">
        <v>1</v>
      </c>
      <c r="N212" s="225" t="s">
        <v>41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0.043999999999999997</v>
      </c>
      <c r="T212" s="227">
        <f>S212*H212</f>
        <v>0.016368000000000001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128</v>
      </c>
      <c r="AT212" s="228" t="s">
        <v>123</v>
      </c>
      <c r="AU212" s="228" t="s">
        <v>85</v>
      </c>
      <c r="AY212" s="16" t="s">
        <v>121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81</v>
      </c>
      <c r="BK212" s="229">
        <f>ROUND(I212*H212,2)</f>
        <v>0</v>
      </c>
      <c r="BL212" s="16" t="s">
        <v>128</v>
      </c>
      <c r="BM212" s="228" t="s">
        <v>317</v>
      </c>
    </row>
    <row r="213" s="13" customFormat="1">
      <c r="A213" s="13"/>
      <c r="B213" s="230"/>
      <c r="C213" s="231"/>
      <c r="D213" s="232" t="s">
        <v>130</v>
      </c>
      <c r="E213" s="233" t="s">
        <v>1</v>
      </c>
      <c r="F213" s="234" t="s">
        <v>318</v>
      </c>
      <c r="G213" s="231"/>
      <c r="H213" s="235">
        <v>0.372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130</v>
      </c>
      <c r="AU213" s="241" t="s">
        <v>85</v>
      </c>
      <c r="AV213" s="13" t="s">
        <v>85</v>
      </c>
      <c r="AW213" s="13" t="s">
        <v>32</v>
      </c>
      <c r="AX213" s="13" t="s">
        <v>81</v>
      </c>
      <c r="AY213" s="241" t="s">
        <v>121</v>
      </c>
    </row>
    <row r="214" s="2" customFormat="1" ht="44.25" customHeight="1">
      <c r="A214" s="37"/>
      <c r="B214" s="38"/>
      <c r="C214" s="217" t="s">
        <v>319</v>
      </c>
      <c r="D214" s="217" t="s">
        <v>123</v>
      </c>
      <c r="E214" s="218" t="s">
        <v>320</v>
      </c>
      <c r="F214" s="219" t="s">
        <v>321</v>
      </c>
      <c r="G214" s="220" t="s">
        <v>312</v>
      </c>
      <c r="H214" s="221">
        <v>2</v>
      </c>
      <c r="I214" s="222"/>
      <c r="J214" s="223">
        <f>ROUND(I214*H214,2)</f>
        <v>0</v>
      </c>
      <c r="K214" s="219" t="s">
        <v>127</v>
      </c>
      <c r="L214" s="43"/>
      <c r="M214" s="224" t="s">
        <v>1</v>
      </c>
      <c r="N214" s="225" t="s">
        <v>41</v>
      </c>
      <c r="O214" s="90"/>
      <c r="P214" s="226">
        <f>O214*H214</f>
        <v>0</v>
      </c>
      <c r="Q214" s="226">
        <v>0.0016692</v>
      </c>
      <c r="R214" s="226">
        <f>Q214*H214</f>
        <v>0.0033384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128</v>
      </c>
      <c r="AT214" s="228" t="s">
        <v>123</v>
      </c>
      <c r="AU214" s="228" t="s">
        <v>85</v>
      </c>
      <c r="AY214" s="16" t="s">
        <v>121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128</v>
      </c>
      <c r="BM214" s="228" t="s">
        <v>322</v>
      </c>
    </row>
    <row r="215" s="2" customFormat="1" ht="24.15" customHeight="1">
      <c r="A215" s="37"/>
      <c r="B215" s="38"/>
      <c r="C215" s="254" t="s">
        <v>323</v>
      </c>
      <c r="D215" s="254" t="s">
        <v>242</v>
      </c>
      <c r="E215" s="255" t="s">
        <v>324</v>
      </c>
      <c r="F215" s="256" t="s">
        <v>325</v>
      </c>
      <c r="G215" s="257" t="s">
        <v>312</v>
      </c>
      <c r="H215" s="258">
        <v>2</v>
      </c>
      <c r="I215" s="259"/>
      <c r="J215" s="260">
        <f>ROUND(I215*H215,2)</f>
        <v>0</v>
      </c>
      <c r="K215" s="256" t="s">
        <v>1</v>
      </c>
      <c r="L215" s="261"/>
      <c r="M215" s="262" t="s">
        <v>1</v>
      </c>
      <c r="N215" s="263" t="s">
        <v>41</v>
      </c>
      <c r="O215" s="90"/>
      <c r="P215" s="226">
        <f>O215*H215</f>
        <v>0</v>
      </c>
      <c r="Q215" s="226">
        <v>0.012200000000000001</v>
      </c>
      <c r="R215" s="226">
        <f>Q215*H215</f>
        <v>0.024400000000000002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161</v>
      </c>
      <c r="AT215" s="228" t="s">
        <v>242</v>
      </c>
      <c r="AU215" s="228" t="s">
        <v>85</v>
      </c>
      <c r="AY215" s="16" t="s">
        <v>121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81</v>
      </c>
      <c r="BK215" s="229">
        <f>ROUND(I215*H215,2)</f>
        <v>0</v>
      </c>
      <c r="BL215" s="16" t="s">
        <v>128</v>
      </c>
      <c r="BM215" s="228" t="s">
        <v>326</v>
      </c>
    </row>
    <row r="216" s="2" customFormat="1" ht="44.25" customHeight="1">
      <c r="A216" s="37"/>
      <c r="B216" s="38"/>
      <c r="C216" s="217" t="s">
        <v>327</v>
      </c>
      <c r="D216" s="217" t="s">
        <v>123</v>
      </c>
      <c r="E216" s="218" t="s">
        <v>328</v>
      </c>
      <c r="F216" s="219" t="s">
        <v>329</v>
      </c>
      <c r="G216" s="220" t="s">
        <v>312</v>
      </c>
      <c r="H216" s="221">
        <v>1</v>
      </c>
      <c r="I216" s="222"/>
      <c r="J216" s="223">
        <f>ROUND(I216*H216,2)</f>
        <v>0</v>
      </c>
      <c r="K216" s="219" t="s">
        <v>127</v>
      </c>
      <c r="L216" s="43"/>
      <c r="M216" s="224" t="s">
        <v>1</v>
      </c>
      <c r="N216" s="225" t="s">
        <v>41</v>
      </c>
      <c r="O216" s="90"/>
      <c r="P216" s="226">
        <f>O216*H216</f>
        <v>0</v>
      </c>
      <c r="Q216" s="226">
        <v>0.0017147</v>
      </c>
      <c r="R216" s="226">
        <f>Q216*H216</f>
        <v>0.0017147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128</v>
      </c>
      <c r="AT216" s="228" t="s">
        <v>123</v>
      </c>
      <c r="AU216" s="228" t="s">
        <v>85</v>
      </c>
      <c r="AY216" s="16" t="s">
        <v>121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81</v>
      </c>
      <c r="BK216" s="229">
        <f>ROUND(I216*H216,2)</f>
        <v>0</v>
      </c>
      <c r="BL216" s="16" t="s">
        <v>128</v>
      </c>
      <c r="BM216" s="228" t="s">
        <v>330</v>
      </c>
    </row>
    <row r="217" s="2" customFormat="1" ht="24.15" customHeight="1">
      <c r="A217" s="37"/>
      <c r="B217" s="38"/>
      <c r="C217" s="254" t="s">
        <v>331</v>
      </c>
      <c r="D217" s="254" t="s">
        <v>242</v>
      </c>
      <c r="E217" s="255" t="s">
        <v>332</v>
      </c>
      <c r="F217" s="256" t="s">
        <v>333</v>
      </c>
      <c r="G217" s="257" t="s">
        <v>312</v>
      </c>
      <c r="H217" s="258">
        <v>1</v>
      </c>
      <c r="I217" s="259"/>
      <c r="J217" s="260">
        <f>ROUND(I217*H217,2)</f>
        <v>0</v>
      </c>
      <c r="K217" s="256" t="s">
        <v>127</v>
      </c>
      <c r="L217" s="261"/>
      <c r="M217" s="262" t="s">
        <v>1</v>
      </c>
      <c r="N217" s="263" t="s">
        <v>41</v>
      </c>
      <c r="O217" s="90"/>
      <c r="P217" s="226">
        <f>O217*H217</f>
        <v>0</v>
      </c>
      <c r="Q217" s="226">
        <v>0.0149</v>
      </c>
      <c r="R217" s="226">
        <f>Q217*H217</f>
        <v>0.0149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161</v>
      </c>
      <c r="AT217" s="228" t="s">
        <v>242</v>
      </c>
      <c r="AU217" s="228" t="s">
        <v>85</v>
      </c>
      <c r="AY217" s="16" t="s">
        <v>121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81</v>
      </c>
      <c r="BK217" s="229">
        <f>ROUND(I217*H217,2)</f>
        <v>0</v>
      </c>
      <c r="BL217" s="16" t="s">
        <v>128</v>
      </c>
      <c r="BM217" s="228" t="s">
        <v>334</v>
      </c>
    </row>
    <row r="218" s="2" customFormat="1" ht="44.25" customHeight="1">
      <c r="A218" s="37"/>
      <c r="B218" s="38"/>
      <c r="C218" s="217" t="s">
        <v>335</v>
      </c>
      <c r="D218" s="217" t="s">
        <v>123</v>
      </c>
      <c r="E218" s="218" t="s">
        <v>336</v>
      </c>
      <c r="F218" s="219" t="s">
        <v>337</v>
      </c>
      <c r="G218" s="220" t="s">
        <v>312</v>
      </c>
      <c r="H218" s="221">
        <v>2</v>
      </c>
      <c r="I218" s="222"/>
      <c r="J218" s="223">
        <f>ROUND(I218*H218,2)</f>
        <v>0</v>
      </c>
      <c r="K218" s="219" t="s">
        <v>127</v>
      </c>
      <c r="L218" s="43"/>
      <c r="M218" s="224" t="s">
        <v>1</v>
      </c>
      <c r="N218" s="225" t="s">
        <v>41</v>
      </c>
      <c r="O218" s="90"/>
      <c r="P218" s="226">
        <f>O218*H218</f>
        <v>0</v>
      </c>
      <c r="Q218" s="226">
        <v>0.0016692</v>
      </c>
      <c r="R218" s="226">
        <f>Q218*H218</f>
        <v>0.0033384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128</v>
      </c>
      <c r="AT218" s="228" t="s">
        <v>123</v>
      </c>
      <c r="AU218" s="228" t="s">
        <v>85</v>
      </c>
      <c r="AY218" s="16" t="s">
        <v>121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81</v>
      </c>
      <c r="BK218" s="229">
        <f>ROUND(I218*H218,2)</f>
        <v>0</v>
      </c>
      <c r="BL218" s="16" t="s">
        <v>128</v>
      </c>
      <c r="BM218" s="228" t="s">
        <v>338</v>
      </c>
    </row>
    <row r="219" s="2" customFormat="1" ht="21.75" customHeight="1">
      <c r="A219" s="37"/>
      <c r="B219" s="38"/>
      <c r="C219" s="254" t="s">
        <v>339</v>
      </c>
      <c r="D219" s="254" t="s">
        <v>242</v>
      </c>
      <c r="E219" s="255" t="s">
        <v>340</v>
      </c>
      <c r="F219" s="256" t="s">
        <v>341</v>
      </c>
      <c r="G219" s="257" t="s">
        <v>312</v>
      </c>
      <c r="H219" s="258">
        <v>1</v>
      </c>
      <c r="I219" s="259"/>
      <c r="J219" s="260">
        <f>ROUND(I219*H219,2)</f>
        <v>0</v>
      </c>
      <c r="K219" s="256" t="s">
        <v>127</v>
      </c>
      <c r="L219" s="261"/>
      <c r="M219" s="262" t="s">
        <v>1</v>
      </c>
      <c r="N219" s="263" t="s">
        <v>41</v>
      </c>
      <c r="O219" s="90"/>
      <c r="P219" s="226">
        <f>O219*H219</f>
        <v>0</v>
      </c>
      <c r="Q219" s="226">
        <v>0.010699999999999999</v>
      </c>
      <c r="R219" s="226">
        <f>Q219*H219</f>
        <v>0.010699999999999999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161</v>
      </c>
      <c r="AT219" s="228" t="s">
        <v>242</v>
      </c>
      <c r="AU219" s="228" t="s">
        <v>85</v>
      </c>
      <c r="AY219" s="16" t="s">
        <v>121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81</v>
      </c>
      <c r="BK219" s="229">
        <f>ROUND(I219*H219,2)</f>
        <v>0</v>
      </c>
      <c r="BL219" s="16" t="s">
        <v>128</v>
      </c>
      <c r="BM219" s="228" t="s">
        <v>342</v>
      </c>
    </row>
    <row r="220" s="2" customFormat="1" ht="21.75" customHeight="1">
      <c r="A220" s="37"/>
      <c r="B220" s="38"/>
      <c r="C220" s="254" t="s">
        <v>343</v>
      </c>
      <c r="D220" s="254" t="s">
        <v>242</v>
      </c>
      <c r="E220" s="255" t="s">
        <v>344</v>
      </c>
      <c r="F220" s="256" t="s">
        <v>345</v>
      </c>
      <c r="G220" s="257" t="s">
        <v>312</v>
      </c>
      <c r="H220" s="258">
        <v>1</v>
      </c>
      <c r="I220" s="259"/>
      <c r="J220" s="260">
        <f>ROUND(I220*H220,2)</f>
        <v>0</v>
      </c>
      <c r="K220" s="256" t="s">
        <v>1</v>
      </c>
      <c r="L220" s="261"/>
      <c r="M220" s="262" t="s">
        <v>1</v>
      </c>
      <c r="N220" s="263" t="s">
        <v>41</v>
      </c>
      <c r="O220" s="90"/>
      <c r="P220" s="226">
        <f>O220*H220</f>
        <v>0</v>
      </c>
      <c r="Q220" s="226">
        <v>0.010800000000000001</v>
      </c>
      <c r="R220" s="226">
        <f>Q220*H220</f>
        <v>0.010800000000000001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161</v>
      </c>
      <c r="AT220" s="228" t="s">
        <v>242</v>
      </c>
      <c r="AU220" s="228" t="s">
        <v>85</v>
      </c>
      <c r="AY220" s="16" t="s">
        <v>121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81</v>
      </c>
      <c r="BK220" s="229">
        <f>ROUND(I220*H220,2)</f>
        <v>0</v>
      </c>
      <c r="BL220" s="16" t="s">
        <v>128</v>
      </c>
      <c r="BM220" s="228" t="s">
        <v>346</v>
      </c>
    </row>
    <row r="221" s="2" customFormat="1" ht="37.8" customHeight="1">
      <c r="A221" s="37"/>
      <c r="B221" s="38"/>
      <c r="C221" s="217" t="s">
        <v>347</v>
      </c>
      <c r="D221" s="217" t="s">
        <v>123</v>
      </c>
      <c r="E221" s="218" t="s">
        <v>348</v>
      </c>
      <c r="F221" s="219" t="s">
        <v>349</v>
      </c>
      <c r="G221" s="220" t="s">
        <v>159</v>
      </c>
      <c r="H221" s="221">
        <v>33</v>
      </c>
      <c r="I221" s="222"/>
      <c r="J221" s="223">
        <f>ROUND(I221*H221,2)</f>
        <v>0</v>
      </c>
      <c r="K221" s="219" t="s">
        <v>127</v>
      </c>
      <c r="L221" s="43"/>
      <c r="M221" s="224" t="s">
        <v>1</v>
      </c>
      <c r="N221" s="225" t="s">
        <v>41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128</v>
      </c>
      <c r="AT221" s="228" t="s">
        <v>123</v>
      </c>
      <c r="AU221" s="228" t="s">
        <v>85</v>
      </c>
      <c r="AY221" s="16" t="s">
        <v>121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81</v>
      </c>
      <c r="BK221" s="229">
        <f>ROUND(I221*H221,2)</f>
        <v>0</v>
      </c>
      <c r="BL221" s="16" t="s">
        <v>128</v>
      </c>
      <c r="BM221" s="228" t="s">
        <v>350</v>
      </c>
    </row>
    <row r="222" s="2" customFormat="1" ht="24.15" customHeight="1">
      <c r="A222" s="37"/>
      <c r="B222" s="38"/>
      <c r="C222" s="254" t="s">
        <v>351</v>
      </c>
      <c r="D222" s="254" t="s">
        <v>242</v>
      </c>
      <c r="E222" s="255" t="s">
        <v>352</v>
      </c>
      <c r="F222" s="256" t="s">
        <v>353</v>
      </c>
      <c r="G222" s="257" t="s">
        <v>159</v>
      </c>
      <c r="H222" s="258">
        <v>33.494999999999997</v>
      </c>
      <c r="I222" s="259"/>
      <c r="J222" s="260">
        <f>ROUND(I222*H222,2)</f>
        <v>0</v>
      </c>
      <c r="K222" s="256" t="s">
        <v>127</v>
      </c>
      <c r="L222" s="261"/>
      <c r="M222" s="262" t="s">
        <v>1</v>
      </c>
      <c r="N222" s="263" t="s">
        <v>41</v>
      </c>
      <c r="O222" s="90"/>
      <c r="P222" s="226">
        <f>O222*H222</f>
        <v>0</v>
      </c>
      <c r="Q222" s="226">
        <v>0.00027</v>
      </c>
      <c r="R222" s="226">
        <f>Q222*H222</f>
        <v>0.0090436499999999986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161</v>
      </c>
      <c r="AT222" s="228" t="s">
        <v>242</v>
      </c>
      <c r="AU222" s="228" t="s">
        <v>85</v>
      </c>
      <c r="AY222" s="16" t="s">
        <v>121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81</v>
      </c>
      <c r="BK222" s="229">
        <f>ROUND(I222*H222,2)</f>
        <v>0</v>
      </c>
      <c r="BL222" s="16" t="s">
        <v>128</v>
      </c>
      <c r="BM222" s="228" t="s">
        <v>354</v>
      </c>
    </row>
    <row r="223" s="13" customFormat="1">
      <c r="A223" s="13"/>
      <c r="B223" s="230"/>
      <c r="C223" s="231"/>
      <c r="D223" s="232" t="s">
        <v>130</v>
      </c>
      <c r="E223" s="233" t="s">
        <v>1</v>
      </c>
      <c r="F223" s="234" t="s">
        <v>289</v>
      </c>
      <c r="G223" s="231"/>
      <c r="H223" s="235">
        <v>33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130</v>
      </c>
      <c r="AU223" s="241" t="s">
        <v>85</v>
      </c>
      <c r="AV223" s="13" t="s">
        <v>85</v>
      </c>
      <c r="AW223" s="13" t="s">
        <v>32</v>
      </c>
      <c r="AX223" s="13" t="s">
        <v>81</v>
      </c>
      <c r="AY223" s="241" t="s">
        <v>121</v>
      </c>
    </row>
    <row r="224" s="13" customFormat="1">
      <c r="A224" s="13"/>
      <c r="B224" s="230"/>
      <c r="C224" s="231"/>
      <c r="D224" s="232" t="s">
        <v>130</v>
      </c>
      <c r="E224" s="231"/>
      <c r="F224" s="234" t="s">
        <v>355</v>
      </c>
      <c r="G224" s="231"/>
      <c r="H224" s="235">
        <v>33.494999999999997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130</v>
      </c>
      <c r="AU224" s="241" t="s">
        <v>85</v>
      </c>
      <c r="AV224" s="13" t="s">
        <v>85</v>
      </c>
      <c r="AW224" s="13" t="s">
        <v>4</v>
      </c>
      <c r="AX224" s="13" t="s">
        <v>81</v>
      </c>
      <c r="AY224" s="241" t="s">
        <v>121</v>
      </c>
    </row>
    <row r="225" s="2" customFormat="1" ht="24.15" customHeight="1">
      <c r="A225" s="37"/>
      <c r="B225" s="38"/>
      <c r="C225" s="217" t="s">
        <v>356</v>
      </c>
      <c r="D225" s="217" t="s">
        <v>123</v>
      </c>
      <c r="E225" s="218" t="s">
        <v>357</v>
      </c>
      <c r="F225" s="219" t="s">
        <v>358</v>
      </c>
      <c r="G225" s="220" t="s">
        <v>159</v>
      </c>
      <c r="H225" s="221">
        <v>33</v>
      </c>
      <c r="I225" s="222"/>
      <c r="J225" s="223">
        <f>ROUND(I225*H225,2)</f>
        <v>0</v>
      </c>
      <c r="K225" s="219" t="s">
        <v>127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0.00069999999999999999</v>
      </c>
      <c r="T225" s="227">
        <f>S225*H225</f>
        <v>0.023099999999999999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128</v>
      </c>
      <c r="AT225" s="228" t="s">
        <v>123</v>
      </c>
      <c r="AU225" s="228" t="s">
        <v>85</v>
      </c>
      <c r="AY225" s="16" t="s">
        <v>121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81</v>
      </c>
      <c r="BK225" s="229">
        <f>ROUND(I225*H225,2)</f>
        <v>0</v>
      </c>
      <c r="BL225" s="16" t="s">
        <v>128</v>
      </c>
      <c r="BM225" s="228" t="s">
        <v>359</v>
      </c>
    </row>
    <row r="226" s="2" customFormat="1" ht="37.8" customHeight="1">
      <c r="A226" s="37"/>
      <c r="B226" s="38"/>
      <c r="C226" s="217" t="s">
        <v>360</v>
      </c>
      <c r="D226" s="217" t="s">
        <v>123</v>
      </c>
      <c r="E226" s="218" t="s">
        <v>361</v>
      </c>
      <c r="F226" s="219" t="s">
        <v>362</v>
      </c>
      <c r="G226" s="220" t="s">
        <v>159</v>
      </c>
      <c r="H226" s="221">
        <v>47.399999999999999</v>
      </c>
      <c r="I226" s="222"/>
      <c r="J226" s="223">
        <f>ROUND(I226*H226,2)</f>
        <v>0</v>
      </c>
      <c r="K226" s="219" t="s">
        <v>127</v>
      </c>
      <c r="L226" s="43"/>
      <c r="M226" s="224" t="s">
        <v>1</v>
      </c>
      <c r="N226" s="225" t="s">
        <v>41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128</v>
      </c>
      <c r="AT226" s="228" t="s">
        <v>123</v>
      </c>
      <c r="AU226" s="228" t="s">
        <v>85</v>
      </c>
      <c r="AY226" s="16" t="s">
        <v>121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81</v>
      </c>
      <c r="BK226" s="229">
        <f>ROUND(I226*H226,2)</f>
        <v>0</v>
      </c>
      <c r="BL226" s="16" t="s">
        <v>128</v>
      </c>
      <c r="BM226" s="228" t="s">
        <v>363</v>
      </c>
    </row>
    <row r="227" s="2" customFormat="1" ht="24.15" customHeight="1">
      <c r="A227" s="37"/>
      <c r="B227" s="38"/>
      <c r="C227" s="254" t="s">
        <v>364</v>
      </c>
      <c r="D227" s="254" t="s">
        <v>242</v>
      </c>
      <c r="E227" s="255" t="s">
        <v>365</v>
      </c>
      <c r="F227" s="256" t="s">
        <v>366</v>
      </c>
      <c r="G227" s="257" t="s">
        <v>159</v>
      </c>
      <c r="H227" s="258">
        <v>48.110999999999997</v>
      </c>
      <c r="I227" s="259"/>
      <c r="J227" s="260">
        <f>ROUND(I227*H227,2)</f>
        <v>0</v>
      </c>
      <c r="K227" s="256" t="s">
        <v>127</v>
      </c>
      <c r="L227" s="261"/>
      <c r="M227" s="262" t="s">
        <v>1</v>
      </c>
      <c r="N227" s="263" t="s">
        <v>41</v>
      </c>
      <c r="O227" s="90"/>
      <c r="P227" s="226">
        <f>O227*H227</f>
        <v>0</v>
      </c>
      <c r="Q227" s="226">
        <v>0.00214</v>
      </c>
      <c r="R227" s="226">
        <f>Q227*H227</f>
        <v>0.10295753999999999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161</v>
      </c>
      <c r="AT227" s="228" t="s">
        <v>242</v>
      </c>
      <c r="AU227" s="228" t="s">
        <v>85</v>
      </c>
      <c r="AY227" s="16" t="s">
        <v>121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81</v>
      </c>
      <c r="BK227" s="229">
        <f>ROUND(I227*H227,2)</f>
        <v>0</v>
      </c>
      <c r="BL227" s="16" t="s">
        <v>128</v>
      </c>
      <c r="BM227" s="228" t="s">
        <v>367</v>
      </c>
    </row>
    <row r="228" s="13" customFormat="1">
      <c r="A228" s="13"/>
      <c r="B228" s="230"/>
      <c r="C228" s="231"/>
      <c r="D228" s="232" t="s">
        <v>130</v>
      </c>
      <c r="E228" s="233" t="s">
        <v>1</v>
      </c>
      <c r="F228" s="234" t="s">
        <v>368</v>
      </c>
      <c r="G228" s="231"/>
      <c r="H228" s="235">
        <v>47.399999999999999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130</v>
      </c>
      <c r="AU228" s="241" t="s">
        <v>85</v>
      </c>
      <c r="AV228" s="13" t="s">
        <v>85</v>
      </c>
      <c r="AW228" s="13" t="s">
        <v>32</v>
      </c>
      <c r="AX228" s="13" t="s">
        <v>81</v>
      </c>
      <c r="AY228" s="241" t="s">
        <v>121</v>
      </c>
    </row>
    <row r="229" s="13" customFormat="1">
      <c r="A229" s="13"/>
      <c r="B229" s="230"/>
      <c r="C229" s="231"/>
      <c r="D229" s="232" t="s">
        <v>130</v>
      </c>
      <c r="E229" s="231"/>
      <c r="F229" s="234" t="s">
        <v>369</v>
      </c>
      <c r="G229" s="231"/>
      <c r="H229" s="235">
        <v>48.110999999999997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130</v>
      </c>
      <c r="AU229" s="241" t="s">
        <v>85</v>
      </c>
      <c r="AV229" s="13" t="s">
        <v>85</v>
      </c>
      <c r="AW229" s="13" t="s">
        <v>4</v>
      </c>
      <c r="AX229" s="13" t="s">
        <v>81</v>
      </c>
      <c r="AY229" s="241" t="s">
        <v>121</v>
      </c>
    </row>
    <row r="230" s="2" customFormat="1" ht="44.25" customHeight="1">
      <c r="A230" s="37"/>
      <c r="B230" s="38"/>
      <c r="C230" s="217" t="s">
        <v>370</v>
      </c>
      <c r="D230" s="217" t="s">
        <v>123</v>
      </c>
      <c r="E230" s="218" t="s">
        <v>371</v>
      </c>
      <c r="F230" s="219" t="s">
        <v>372</v>
      </c>
      <c r="G230" s="220" t="s">
        <v>312</v>
      </c>
      <c r="H230" s="221">
        <v>14</v>
      </c>
      <c r="I230" s="222"/>
      <c r="J230" s="223">
        <f>ROUND(I230*H230,2)</f>
        <v>0</v>
      </c>
      <c r="K230" s="219" t="s">
        <v>127</v>
      </c>
      <c r="L230" s="43"/>
      <c r="M230" s="224" t="s">
        <v>1</v>
      </c>
      <c r="N230" s="225" t="s">
        <v>41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128</v>
      </c>
      <c r="AT230" s="228" t="s">
        <v>123</v>
      </c>
      <c r="AU230" s="228" t="s">
        <v>85</v>
      </c>
      <c r="AY230" s="16" t="s">
        <v>121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81</v>
      </c>
      <c r="BK230" s="229">
        <f>ROUND(I230*H230,2)</f>
        <v>0</v>
      </c>
      <c r="BL230" s="16" t="s">
        <v>128</v>
      </c>
      <c r="BM230" s="228" t="s">
        <v>373</v>
      </c>
    </row>
    <row r="231" s="2" customFormat="1" ht="16.5" customHeight="1">
      <c r="A231" s="37"/>
      <c r="B231" s="38"/>
      <c r="C231" s="254" t="s">
        <v>374</v>
      </c>
      <c r="D231" s="254" t="s">
        <v>242</v>
      </c>
      <c r="E231" s="255" t="s">
        <v>375</v>
      </c>
      <c r="F231" s="256" t="s">
        <v>376</v>
      </c>
      <c r="G231" s="257" t="s">
        <v>312</v>
      </c>
      <c r="H231" s="258">
        <v>10</v>
      </c>
      <c r="I231" s="259"/>
      <c r="J231" s="260">
        <f>ROUND(I231*H231,2)</f>
        <v>0</v>
      </c>
      <c r="K231" s="256" t="s">
        <v>127</v>
      </c>
      <c r="L231" s="261"/>
      <c r="M231" s="262" t="s">
        <v>1</v>
      </c>
      <c r="N231" s="263" t="s">
        <v>41</v>
      </c>
      <c r="O231" s="90"/>
      <c r="P231" s="226">
        <f>O231*H231</f>
        <v>0</v>
      </c>
      <c r="Q231" s="226">
        <v>0.00038999999999999999</v>
      </c>
      <c r="R231" s="226">
        <f>Q231*H231</f>
        <v>0.0038999999999999998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161</v>
      </c>
      <c r="AT231" s="228" t="s">
        <v>242</v>
      </c>
      <c r="AU231" s="228" t="s">
        <v>85</v>
      </c>
      <c r="AY231" s="16" t="s">
        <v>121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81</v>
      </c>
      <c r="BK231" s="229">
        <f>ROUND(I231*H231,2)</f>
        <v>0</v>
      </c>
      <c r="BL231" s="16" t="s">
        <v>128</v>
      </c>
      <c r="BM231" s="228" t="s">
        <v>377</v>
      </c>
    </row>
    <row r="232" s="13" customFormat="1">
      <c r="A232" s="13"/>
      <c r="B232" s="230"/>
      <c r="C232" s="231"/>
      <c r="D232" s="232" t="s">
        <v>130</v>
      </c>
      <c r="E232" s="233" t="s">
        <v>1</v>
      </c>
      <c r="F232" s="234" t="s">
        <v>378</v>
      </c>
      <c r="G232" s="231"/>
      <c r="H232" s="235">
        <v>10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130</v>
      </c>
      <c r="AU232" s="241" t="s">
        <v>85</v>
      </c>
      <c r="AV232" s="13" t="s">
        <v>85</v>
      </c>
      <c r="AW232" s="13" t="s">
        <v>32</v>
      </c>
      <c r="AX232" s="13" t="s">
        <v>81</v>
      </c>
      <c r="AY232" s="241" t="s">
        <v>121</v>
      </c>
    </row>
    <row r="233" s="2" customFormat="1" ht="16.5" customHeight="1">
      <c r="A233" s="37"/>
      <c r="B233" s="38"/>
      <c r="C233" s="254" t="s">
        <v>379</v>
      </c>
      <c r="D233" s="254" t="s">
        <v>242</v>
      </c>
      <c r="E233" s="255" t="s">
        <v>380</v>
      </c>
      <c r="F233" s="256" t="s">
        <v>381</v>
      </c>
      <c r="G233" s="257" t="s">
        <v>312</v>
      </c>
      <c r="H233" s="258">
        <v>2</v>
      </c>
      <c r="I233" s="259"/>
      <c r="J233" s="260">
        <f>ROUND(I233*H233,2)</f>
        <v>0</v>
      </c>
      <c r="K233" s="256" t="s">
        <v>127</v>
      </c>
      <c r="L233" s="261"/>
      <c r="M233" s="262" t="s">
        <v>1</v>
      </c>
      <c r="N233" s="263" t="s">
        <v>41</v>
      </c>
      <c r="O233" s="90"/>
      <c r="P233" s="226">
        <f>O233*H233</f>
        <v>0</v>
      </c>
      <c r="Q233" s="226">
        <v>0.00048000000000000001</v>
      </c>
      <c r="R233" s="226">
        <f>Q233*H233</f>
        <v>0.00096000000000000002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161</v>
      </c>
      <c r="AT233" s="228" t="s">
        <v>242</v>
      </c>
      <c r="AU233" s="228" t="s">
        <v>85</v>
      </c>
      <c r="AY233" s="16" t="s">
        <v>121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81</v>
      </c>
      <c r="BK233" s="229">
        <f>ROUND(I233*H233,2)</f>
        <v>0</v>
      </c>
      <c r="BL233" s="16" t="s">
        <v>128</v>
      </c>
      <c r="BM233" s="228" t="s">
        <v>382</v>
      </c>
    </row>
    <row r="234" s="2" customFormat="1" ht="21.75" customHeight="1">
      <c r="A234" s="37"/>
      <c r="B234" s="38"/>
      <c r="C234" s="254" t="s">
        <v>383</v>
      </c>
      <c r="D234" s="254" t="s">
        <v>242</v>
      </c>
      <c r="E234" s="255" t="s">
        <v>384</v>
      </c>
      <c r="F234" s="256" t="s">
        <v>385</v>
      </c>
      <c r="G234" s="257" t="s">
        <v>312</v>
      </c>
      <c r="H234" s="258">
        <v>2</v>
      </c>
      <c r="I234" s="259"/>
      <c r="J234" s="260">
        <f>ROUND(I234*H234,2)</f>
        <v>0</v>
      </c>
      <c r="K234" s="256" t="s">
        <v>127</v>
      </c>
      <c r="L234" s="261"/>
      <c r="M234" s="262" t="s">
        <v>1</v>
      </c>
      <c r="N234" s="263" t="s">
        <v>41</v>
      </c>
      <c r="O234" s="90"/>
      <c r="P234" s="226">
        <f>O234*H234</f>
        <v>0</v>
      </c>
      <c r="Q234" s="226">
        <v>0.0035999999999999999</v>
      </c>
      <c r="R234" s="226">
        <f>Q234*H234</f>
        <v>0.0071999999999999998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161</v>
      </c>
      <c r="AT234" s="228" t="s">
        <v>242</v>
      </c>
      <c r="AU234" s="228" t="s">
        <v>85</v>
      </c>
      <c r="AY234" s="16" t="s">
        <v>121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81</v>
      </c>
      <c r="BK234" s="229">
        <f>ROUND(I234*H234,2)</f>
        <v>0</v>
      </c>
      <c r="BL234" s="16" t="s">
        <v>128</v>
      </c>
      <c r="BM234" s="228" t="s">
        <v>386</v>
      </c>
    </row>
    <row r="235" s="2" customFormat="1" ht="49.05" customHeight="1">
      <c r="A235" s="37"/>
      <c r="B235" s="38"/>
      <c r="C235" s="217" t="s">
        <v>387</v>
      </c>
      <c r="D235" s="217" t="s">
        <v>123</v>
      </c>
      <c r="E235" s="218" t="s">
        <v>388</v>
      </c>
      <c r="F235" s="219" t="s">
        <v>389</v>
      </c>
      <c r="G235" s="220" t="s">
        <v>312</v>
      </c>
      <c r="H235" s="221">
        <v>7</v>
      </c>
      <c r="I235" s="222"/>
      <c r="J235" s="223">
        <f>ROUND(I235*H235,2)</f>
        <v>0</v>
      </c>
      <c r="K235" s="219" t="s">
        <v>127</v>
      </c>
      <c r="L235" s="43"/>
      <c r="M235" s="224" t="s">
        <v>1</v>
      </c>
      <c r="N235" s="225" t="s">
        <v>41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128</v>
      </c>
      <c r="AT235" s="228" t="s">
        <v>123</v>
      </c>
      <c r="AU235" s="228" t="s">
        <v>85</v>
      </c>
      <c r="AY235" s="16" t="s">
        <v>121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81</v>
      </c>
      <c r="BK235" s="229">
        <f>ROUND(I235*H235,2)</f>
        <v>0</v>
      </c>
      <c r="BL235" s="16" t="s">
        <v>128</v>
      </c>
      <c r="BM235" s="228" t="s">
        <v>390</v>
      </c>
    </row>
    <row r="236" s="2" customFormat="1" ht="24.15" customHeight="1">
      <c r="A236" s="37"/>
      <c r="B236" s="38"/>
      <c r="C236" s="254" t="s">
        <v>391</v>
      </c>
      <c r="D236" s="254" t="s">
        <v>242</v>
      </c>
      <c r="E236" s="255" t="s">
        <v>392</v>
      </c>
      <c r="F236" s="256" t="s">
        <v>393</v>
      </c>
      <c r="G236" s="257" t="s">
        <v>312</v>
      </c>
      <c r="H236" s="258">
        <v>7</v>
      </c>
      <c r="I236" s="259"/>
      <c r="J236" s="260">
        <f>ROUND(I236*H236,2)</f>
        <v>0</v>
      </c>
      <c r="K236" s="256" t="s">
        <v>127</v>
      </c>
      <c r="L236" s="261"/>
      <c r="M236" s="262" t="s">
        <v>1</v>
      </c>
      <c r="N236" s="263" t="s">
        <v>41</v>
      </c>
      <c r="O236" s="90"/>
      <c r="P236" s="226">
        <f>O236*H236</f>
        <v>0</v>
      </c>
      <c r="Q236" s="226">
        <v>0.0020999999999999999</v>
      </c>
      <c r="R236" s="226">
        <f>Q236*H236</f>
        <v>0.0147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161</v>
      </c>
      <c r="AT236" s="228" t="s">
        <v>242</v>
      </c>
      <c r="AU236" s="228" t="s">
        <v>85</v>
      </c>
      <c r="AY236" s="16" t="s">
        <v>121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81</v>
      </c>
      <c r="BK236" s="229">
        <f>ROUND(I236*H236,2)</f>
        <v>0</v>
      </c>
      <c r="BL236" s="16" t="s">
        <v>128</v>
      </c>
      <c r="BM236" s="228" t="s">
        <v>394</v>
      </c>
    </row>
    <row r="237" s="2" customFormat="1" ht="24.15" customHeight="1">
      <c r="A237" s="37"/>
      <c r="B237" s="38"/>
      <c r="C237" s="254" t="s">
        <v>395</v>
      </c>
      <c r="D237" s="254" t="s">
        <v>242</v>
      </c>
      <c r="E237" s="255" t="s">
        <v>396</v>
      </c>
      <c r="F237" s="256" t="s">
        <v>397</v>
      </c>
      <c r="G237" s="257" t="s">
        <v>312</v>
      </c>
      <c r="H237" s="258">
        <v>7</v>
      </c>
      <c r="I237" s="259"/>
      <c r="J237" s="260">
        <f>ROUND(I237*H237,2)</f>
        <v>0</v>
      </c>
      <c r="K237" s="256" t="s">
        <v>1</v>
      </c>
      <c r="L237" s="261"/>
      <c r="M237" s="262" t="s">
        <v>1</v>
      </c>
      <c r="N237" s="263" t="s">
        <v>41</v>
      </c>
      <c r="O237" s="90"/>
      <c r="P237" s="226">
        <f>O237*H237</f>
        <v>0</v>
      </c>
      <c r="Q237" s="226">
        <v>0.0033999999999999998</v>
      </c>
      <c r="R237" s="226">
        <f>Q237*H237</f>
        <v>0.023799999999999998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161</v>
      </c>
      <c r="AT237" s="228" t="s">
        <v>242</v>
      </c>
      <c r="AU237" s="228" t="s">
        <v>85</v>
      </c>
      <c r="AY237" s="16" t="s">
        <v>121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81</v>
      </c>
      <c r="BK237" s="229">
        <f>ROUND(I237*H237,2)</f>
        <v>0</v>
      </c>
      <c r="BL237" s="16" t="s">
        <v>128</v>
      </c>
      <c r="BM237" s="228" t="s">
        <v>398</v>
      </c>
    </row>
    <row r="238" s="2" customFormat="1" ht="24.15" customHeight="1">
      <c r="A238" s="37"/>
      <c r="B238" s="38"/>
      <c r="C238" s="217" t="s">
        <v>399</v>
      </c>
      <c r="D238" s="217" t="s">
        <v>123</v>
      </c>
      <c r="E238" s="218" t="s">
        <v>400</v>
      </c>
      <c r="F238" s="219" t="s">
        <v>401</v>
      </c>
      <c r="G238" s="220" t="s">
        <v>312</v>
      </c>
      <c r="H238" s="221">
        <v>7</v>
      </c>
      <c r="I238" s="222"/>
      <c r="J238" s="223">
        <f>ROUND(I238*H238,2)</f>
        <v>0</v>
      </c>
      <c r="K238" s="219" t="s">
        <v>127</v>
      </c>
      <c r="L238" s="43"/>
      <c r="M238" s="224" t="s">
        <v>1</v>
      </c>
      <c r="N238" s="225" t="s">
        <v>41</v>
      </c>
      <c r="O238" s="90"/>
      <c r="P238" s="226">
        <f>O238*H238</f>
        <v>0</v>
      </c>
      <c r="Q238" s="226">
        <v>0.00038000000000000002</v>
      </c>
      <c r="R238" s="226">
        <f>Q238*H238</f>
        <v>0.00266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128</v>
      </c>
      <c r="AT238" s="228" t="s">
        <v>123</v>
      </c>
      <c r="AU238" s="228" t="s">
        <v>85</v>
      </c>
      <c r="AY238" s="16" t="s">
        <v>121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81</v>
      </c>
      <c r="BK238" s="229">
        <f>ROUND(I238*H238,2)</f>
        <v>0</v>
      </c>
      <c r="BL238" s="16" t="s">
        <v>128</v>
      </c>
      <c r="BM238" s="228" t="s">
        <v>402</v>
      </c>
    </row>
    <row r="239" s="2" customFormat="1" ht="16.5" customHeight="1">
      <c r="A239" s="37"/>
      <c r="B239" s="38"/>
      <c r="C239" s="254" t="s">
        <v>403</v>
      </c>
      <c r="D239" s="254" t="s">
        <v>242</v>
      </c>
      <c r="E239" s="255" t="s">
        <v>404</v>
      </c>
      <c r="F239" s="256" t="s">
        <v>405</v>
      </c>
      <c r="G239" s="257" t="s">
        <v>312</v>
      </c>
      <c r="H239" s="258">
        <v>7</v>
      </c>
      <c r="I239" s="259"/>
      <c r="J239" s="260">
        <f>ROUND(I239*H239,2)</f>
        <v>0</v>
      </c>
      <c r="K239" s="256" t="s">
        <v>1</v>
      </c>
      <c r="L239" s="261"/>
      <c r="M239" s="262" t="s">
        <v>1</v>
      </c>
      <c r="N239" s="263" t="s">
        <v>41</v>
      </c>
      <c r="O239" s="90"/>
      <c r="P239" s="226">
        <f>O239*H239</f>
        <v>0</v>
      </c>
      <c r="Q239" s="226">
        <v>0.00016000000000000001</v>
      </c>
      <c r="R239" s="226">
        <f>Q239*H239</f>
        <v>0.0011200000000000001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161</v>
      </c>
      <c r="AT239" s="228" t="s">
        <v>242</v>
      </c>
      <c r="AU239" s="228" t="s">
        <v>85</v>
      </c>
      <c r="AY239" s="16" t="s">
        <v>121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81</v>
      </c>
      <c r="BK239" s="229">
        <f>ROUND(I239*H239,2)</f>
        <v>0</v>
      </c>
      <c r="BL239" s="16" t="s">
        <v>128</v>
      </c>
      <c r="BM239" s="228" t="s">
        <v>406</v>
      </c>
    </row>
    <row r="240" s="2" customFormat="1" ht="49.05" customHeight="1">
      <c r="A240" s="37"/>
      <c r="B240" s="38"/>
      <c r="C240" s="217" t="s">
        <v>407</v>
      </c>
      <c r="D240" s="217" t="s">
        <v>123</v>
      </c>
      <c r="E240" s="218" t="s">
        <v>408</v>
      </c>
      <c r="F240" s="219" t="s">
        <v>409</v>
      </c>
      <c r="G240" s="220" t="s">
        <v>312</v>
      </c>
      <c r="H240" s="221">
        <v>3</v>
      </c>
      <c r="I240" s="222"/>
      <c r="J240" s="223">
        <f>ROUND(I240*H240,2)</f>
        <v>0</v>
      </c>
      <c r="K240" s="219" t="s">
        <v>127</v>
      </c>
      <c r="L240" s="43"/>
      <c r="M240" s="224" t="s">
        <v>1</v>
      </c>
      <c r="N240" s="225" t="s">
        <v>41</v>
      </c>
      <c r="O240" s="90"/>
      <c r="P240" s="226">
        <f>O240*H240</f>
        <v>0</v>
      </c>
      <c r="Q240" s="226">
        <v>0.00161652</v>
      </c>
      <c r="R240" s="226">
        <f>Q240*H240</f>
        <v>0.0048495600000000002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128</v>
      </c>
      <c r="AT240" s="228" t="s">
        <v>123</v>
      </c>
      <c r="AU240" s="228" t="s">
        <v>85</v>
      </c>
      <c r="AY240" s="16" t="s">
        <v>121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81</v>
      </c>
      <c r="BK240" s="229">
        <f>ROUND(I240*H240,2)</f>
        <v>0</v>
      </c>
      <c r="BL240" s="16" t="s">
        <v>128</v>
      </c>
      <c r="BM240" s="228" t="s">
        <v>410</v>
      </c>
    </row>
    <row r="241" s="2" customFormat="1" ht="24.15" customHeight="1">
      <c r="A241" s="37"/>
      <c r="B241" s="38"/>
      <c r="C241" s="254" t="s">
        <v>411</v>
      </c>
      <c r="D241" s="254" t="s">
        <v>242</v>
      </c>
      <c r="E241" s="255" t="s">
        <v>412</v>
      </c>
      <c r="F241" s="256" t="s">
        <v>413</v>
      </c>
      <c r="G241" s="257" t="s">
        <v>312</v>
      </c>
      <c r="H241" s="258">
        <v>3</v>
      </c>
      <c r="I241" s="259"/>
      <c r="J241" s="260">
        <f>ROUND(I241*H241,2)</f>
        <v>0</v>
      </c>
      <c r="K241" s="256" t="s">
        <v>127</v>
      </c>
      <c r="L241" s="261"/>
      <c r="M241" s="262" t="s">
        <v>1</v>
      </c>
      <c r="N241" s="263" t="s">
        <v>41</v>
      </c>
      <c r="O241" s="90"/>
      <c r="P241" s="226">
        <f>O241*H241</f>
        <v>0</v>
      </c>
      <c r="Q241" s="226">
        <v>0.017999999999999999</v>
      </c>
      <c r="R241" s="226">
        <f>Q241*H241</f>
        <v>0.053999999999999992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161</v>
      </c>
      <c r="AT241" s="228" t="s">
        <v>242</v>
      </c>
      <c r="AU241" s="228" t="s">
        <v>85</v>
      </c>
      <c r="AY241" s="16" t="s">
        <v>121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81</v>
      </c>
      <c r="BK241" s="229">
        <f>ROUND(I241*H241,2)</f>
        <v>0</v>
      </c>
      <c r="BL241" s="16" t="s">
        <v>128</v>
      </c>
      <c r="BM241" s="228" t="s">
        <v>414</v>
      </c>
    </row>
    <row r="242" s="2" customFormat="1" ht="21.75" customHeight="1">
      <c r="A242" s="37"/>
      <c r="B242" s="38"/>
      <c r="C242" s="254" t="s">
        <v>415</v>
      </c>
      <c r="D242" s="254" t="s">
        <v>242</v>
      </c>
      <c r="E242" s="255" t="s">
        <v>416</v>
      </c>
      <c r="F242" s="256" t="s">
        <v>417</v>
      </c>
      <c r="G242" s="257" t="s">
        <v>312</v>
      </c>
      <c r="H242" s="258">
        <v>3</v>
      </c>
      <c r="I242" s="259"/>
      <c r="J242" s="260">
        <f>ROUND(I242*H242,2)</f>
        <v>0</v>
      </c>
      <c r="K242" s="256" t="s">
        <v>127</v>
      </c>
      <c r="L242" s="261"/>
      <c r="M242" s="262" t="s">
        <v>1</v>
      </c>
      <c r="N242" s="263" t="s">
        <v>41</v>
      </c>
      <c r="O242" s="90"/>
      <c r="P242" s="226">
        <f>O242*H242</f>
        <v>0</v>
      </c>
      <c r="Q242" s="226">
        <v>0.0035000000000000001</v>
      </c>
      <c r="R242" s="226">
        <f>Q242*H242</f>
        <v>0.010500000000000001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161</v>
      </c>
      <c r="AT242" s="228" t="s">
        <v>242</v>
      </c>
      <c r="AU242" s="228" t="s">
        <v>85</v>
      </c>
      <c r="AY242" s="16" t="s">
        <v>121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81</v>
      </c>
      <c r="BK242" s="229">
        <f>ROUND(I242*H242,2)</f>
        <v>0</v>
      </c>
      <c r="BL242" s="16" t="s">
        <v>128</v>
      </c>
      <c r="BM242" s="228" t="s">
        <v>418</v>
      </c>
    </row>
    <row r="243" s="2" customFormat="1" ht="24.15" customHeight="1">
      <c r="A243" s="37"/>
      <c r="B243" s="38"/>
      <c r="C243" s="217" t="s">
        <v>419</v>
      </c>
      <c r="D243" s="217" t="s">
        <v>123</v>
      </c>
      <c r="E243" s="218" t="s">
        <v>420</v>
      </c>
      <c r="F243" s="219" t="s">
        <v>421</v>
      </c>
      <c r="G243" s="220" t="s">
        <v>312</v>
      </c>
      <c r="H243" s="221">
        <v>2</v>
      </c>
      <c r="I243" s="222"/>
      <c r="J243" s="223">
        <f>ROUND(I243*H243,2)</f>
        <v>0</v>
      </c>
      <c r="K243" s="219" t="s">
        <v>127</v>
      </c>
      <c r="L243" s="43"/>
      <c r="M243" s="224" t="s">
        <v>1</v>
      </c>
      <c r="N243" s="225" t="s">
        <v>41</v>
      </c>
      <c r="O243" s="90"/>
      <c r="P243" s="226">
        <f>O243*H243</f>
        <v>0</v>
      </c>
      <c r="Q243" s="226">
        <v>0.0013628</v>
      </c>
      <c r="R243" s="226">
        <f>Q243*H243</f>
        <v>0.0027255999999999999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128</v>
      </c>
      <c r="AT243" s="228" t="s">
        <v>123</v>
      </c>
      <c r="AU243" s="228" t="s">
        <v>85</v>
      </c>
      <c r="AY243" s="16" t="s">
        <v>121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81</v>
      </c>
      <c r="BK243" s="229">
        <f>ROUND(I243*H243,2)</f>
        <v>0</v>
      </c>
      <c r="BL243" s="16" t="s">
        <v>128</v>
      </c>
      <c r="BM243" s="228" t="s">
        <v>422</v>
      </c>
    </row>
    <row r="244" s="2" customFormat="1" ht="24.15" customHeight="1">
      <c r="A244" s="37"/>
      <c r="B244" s="38"/>
      <c r="C244" s="254" t="s">
        <v>423</v>
      </c>
      <c r="D244" s="254" t="s">
        <v>242</v>
      </c>
      <c r="E244" s="255" t="s">
        <v>424</v>
      </c>
      <c r="F244" s="256" t="s">
        <v>425</v>
      </c>
      <c r="G244" s="257" t="s">
        <v>312</v>
      </c>
      <c r="H244" s="258">
        <v>1</v>
      </c>
      <c r="I244" s="259"/>
      <c r="J244" s="260">
        <f>ROUND(I244*H244,2)</f>
        <v>0</v>
      </c>
      <c r="K244" s="256" t="s">
        <v>127</v>
      </c>
      <c r="L244" s="261"/>
      <c r="M244" s="262" t="s">
        <v>1</v>
      </c>
      <c r="N244" s="263" t="s">
        <v>41</v>
      </c>
      <c r="O244" s="90"/>
      <c r="P244" s="226">
        <f>O244*H244</f>
        <v>0</v>
      </c>
      <c r="Q244" s="226">
        <v>0.048000000000000001</v>
      </c>
      <c r="R244" s="226">
        <f>Q244*H244</f>
        <v>0.048000000000000001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161</v>
      </c>
      <c r="AT244" s="228" t="s">
        <v>242</v>
      </c>
      <c r="AU244" s="228" t="s">
        <v>85</v>
      </c>
      <c r="AY244" s="16" t="s">
        <v>121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81</v>
      </c>
      <c r="BK244" s="229">
        <f>ROUND(I244*H244,2)</f>
        <v>0</v>
      </c>
      <c r="BL244" s="16" t="s">
        <v>128</v>
      </c>
      <c r="BM244" s="228" t="s">
        <v>426</v>
      </c>
    </row>
    <row r="245" s="2" customFormat="1" ht="33" customHeight="1">
      <c r="A245" s="37"/>
      <c r="B245" s="38"/>
      <c r="C245" s="254" t="s">
        <v>427</v>
      </c>
      <c r="D245" s="254" t="s">
        <v>242</v>
      </c>
      <c r="E245" s="255" t="s">
        <v>428</v>
      </c>
      <c r="F245" s="256" t="s">
        <v>429</v>
      </c>
      <c r="G245" s="257" t="s">
        <v>312</v>
      </c>
      <c r="H245" s="258">
        <v>1</v>
      </c>
      <c r="I245" s="259"/>
      <c r="J245" s="260">
        <f>ROUND(I245*H245,2)</f>
        <v>0</v>
      </c>
      <c r="K245" s="256" t="s">
        <v>1</v>
      </c>
      <c r="L245" s="261"/>
      <c r="M245" s="262" t="s">
        <v>1</v>
      </c>
      <c r="N245" s="263" t="s">
        <v>41</v>
      </c>
      <c r="O245" s="90"/>
      <c r="P245" s="226">
        <f>O245*H245</f>
        <v>0</v>
      </c>
      <c r="Q245" s="226">
        <v>0.0083000000000000001</v>
      </c>
      <c r="R245" s="226">
        <f>Q245*H245</f>
        <v>0.0083000000000000001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161</v>
      </c>
      <c r="AT245" s="228" t="s">
        <v>242</v>
      </c>
      <c r="AU245" s="228" t="s">
        <v>85</v>
      </c>
      <c r="AY245" s="16" t="s">
        <v>121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81</v>
      </c>
      <c r="BK245" s="229">
        <f>ROUND(I245*H245,2)</f>
        <v>0</v>
      </c>
      <c r="BL245" s="16" t="s">
        <v>128</v>
      </c>
      <c r="BM245" s="228" t="s">
        <v>430</v>
      </c>
    </row>
    <row r="246" s="2" customFormat="1" ht="16.5" customHeight="1">
      <c r="A246" s="37"/>
      <c r="B246" s="38"/>
      <c r="C246" s="254" t="s">
        <v>431</v>
      </c>
      <c r="D246" s="254" t="s">
        <v>242</v>
      </c>
      <c r="E246" s="255" t="s">
        <v>432</v>
      </c>
      <c r="F246" s="256" t="s">
        <v>433</v>
      </c>
      <c r="G246" s="257" t="s">
        <v>434</v>
      </c>
      <c r="H246" s="258">
        <v>2</v>
      </c>
      <c r="I246" s="259"/>
      <c r="J246" s="260">
        <f>ROUND(I246*H246,2)</f>
        <v>0</v>
      </c>
      <c r="K246" s="256" t="s">
        <v>1</v>
      </c>
      <c r="L246" s="261"/>
      <c r="M246" s="262" t="s">
        <v>1</v>
      </c>
      <c r="N246" s="263" t="s">
        <v>41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161</v>
      </c>
      <c r="AT246" s="228" t="s">
        <v>242</v>
      </c>
      <c r="AU246" s="228" t="s">
        <v>85</v>
      </c>
      <c r="AY246" s="16" t="s">
        <v>121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81</v>
      </c>
      <c r="BK246" s="229">
        <f>ROUND(I246*H246,2)</f>
        <v>0</v>
      </c>
      <c r="BL246" s="16" t="s">
        <v>128</v>
      </c>
      <c r="BM246" s="228" t="s">
        <v>435</v>
      </c>
    </row>
    <row r="247" s="2" customFormat="1" ht="16.5" customHeight="1">
      <c r="A247" s="37"/>
      <c r="B247" s="38"/>
      <c r="C247" s="217" t="s">
        <v>436</v>
      </c>
      <c r="D247" s="217" t="s">
        <v>123</v>
      </c>
      <c r="E247" s="218" t="s">
        <v>437</v>
      </c>
      <c r="F247" s="219" t="s">
        <v>438</v>
      </c>
      <c r="G247" s="220" t="s">
        <v>159</v>
      </c>
      <c r="H247" s="221">
        <v>47.399999999999999</v>
      </c>
      <c r="I247" s="222"/>
      <c r="J247" s="223">
        <f>ROUND(I247*H247,2)</f>
        <v>0</v>
      </c>
      <c r="K247" s="219" t="s">
        <v>127</v>
      </c>
      <c r="L247" s="43"/>
      <c r="M247" s="224" t="s">
        <v>1</v>
      </c>
      <c r="N247" s="225" t="s">
        <v>41</v>
      </c>
      <c r="O247" s="90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128</v>
      </c>
      <c r="AT247" s="228" t="s">
        <v>123</v>
      </c>
      <c r="AU247" s="228" t="s">
        <v>85</v>
      </c>
      <c r="AY247" s="16" t="s">
        <v>121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81</v>
      </c>
      <c r="BK247" s="229">
        <f>ROUND(I247*H247,2)</f>
        <v>0</v>
      </c>
      <c r="BL247" s="16" t="s">
        <v>128</v>
      </c>
      <c r="BM247" s="228" t="s">
        <v>439</v>
      </c>
    </row>
    <row r="248" s="2" customFormat="1" ht="24.15" customHeight="1">
      <c r="A248" s="37"/>
      <c r="B248" s="38"/>
      <c r="C248" s="217" t="s">
        <v>440</v>
      </c>
      <c r="D248" s="217" t="s">
        <v>123</v>
      </c>
      <c r="E248" s="218" t="s">
        <v>441</v>
      </c>
      <c r="F248" s="219" t="s">
        <v>442</v>
      </c>
      <c r="G248" s="220" t="s">
        <v>159</v>
      </c>
      <c r="H248" s="221">
        <v>47.399999999999999</v>
      </c>
      <c r="I248" s="222"/>
      <c r="J248" s="223">
        <f>ROUND(I248*H248,2)</f>
        <v>0</v>
      </c>
      <c r="K248" s="219" t="s">
        <v>127</v>
      </c>
      <c r="L248" s="43"/>
      <c r="M248" s="224" t="s">
        <v>1</v>
      </c>
      <c r="N248" s="225" t="s">
        <v>41</v>
      </c>
      <c r="O248" s="90"/>
      <c r="P248" s="226">
        <f>O248*H248</f>
        <v>0</v>
      </c>
      <c r="Q248" s="226">
        <v>5.5000000000000003E-07</v>
      </c>
      <c r="R248" s="226">
        <f>Q248*H248</f>
        <v>2.6069999999999999E-05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128</v>
      </c>
      <c r="AT248" s="228" t="s">
        <v>123</v>
      </c>
      <c r="AU248" s="228" t="s">
        <v>85</v>
      </c>
      <c r="AY248" s="16" t="s">
        <v>121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81</v>
      </c>
      <c r="BK248" s="229">
        <f>ROUND(I248*H248,2)</f>
        <v>0</v>
      </c>
      <c r="BL248" s="16" t="s">
        <v>128</v>
      </c>
      <c r="BM248" s="228" t="s">
        <v>443</v>
      </c>
    </row>
    <row r="249" s="2" customFormat="1" ht="24.15" customHeight="1">
      <c r="A249" s="37"/>
      <c r="B249" s="38"/>
      <c r="C249" s="217" t="s">
        <v>444</v>
      </c>
      <c r="D249" s="217" t="s">
        <v>123</v>
      </c>
      <c r="E249" s="218" t="s">
        <v>445</v>
      </c>
      <c r="F249" s="219" t="s">
        <v>446</v>
      </c>
      <c r="G249" s="220" t="s">
        <v>312</v>
      </c>
      <c r="H249" s="221">
        <v>2</v>
      </c>
      <c r="I249" s="222"/>
      <c r="J249" s="223">
        <f>ROUND(I249*H249,2)</f>
        <v>0</v>
      </c>
      <c r="K249" s="219" t="s">
        <v>127</v>
      </c>
      <c r="L249" s="43"/>
      <c r="M249" s="224" t="s">
        <v>1</v>
      </c>
      <c r="N249" s="225" t="s">
        <v>41</v>
      </c>
      <c r="O249" s="90"/>
      <c r="P249" s="226">
        <f>O249*H249</f>
        <v>0</v>
      </c>
      <c r="Q249" s="226">
        <v>0.45937290600000003</v>
      </c>
      <c r="R249" s="226">
        <f>Q249*H249</f>
        <v>0.91874581200000005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128</v>
      </c>
      <c r="AT249" s="228" t="s">
        <v>123</v>
      </c>
      <c r="AU249" s="228" t="s">
        <v>85</v>
      </c>
      <c r="AY249" s="16" t="s">
        <v>121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81</v>
      </c>
      <c r="BK249" s="229">
        <f>ROUND(I249*H249,2)</f>
        <v>0</v>
      </c>
      <c r="BL249" s="16" t="s">
        <v>128</v>
      </c>
      <c r="BM249" s="228" t="s">
        <v>447</v>
      </c>
    </row>
    <row r="250" s="2" customFormat="1" ht="16.5" customHeight="1">
      <c r="A250" s="37"/>
      <c r="B250" s="38"/>
      <c r="C250" s="217" t="s">
        <v>448</v>
      </c>
      <c r="D250" s="217" t="s">
        <v>123</v>
      </c>
      <c r="E250" s="218" t="s">
        <v>449</v>
      </c>
      <c r="F250" s="219" t="s">
        <v>450</v>
      </c>
      <c r="G250" s="220" t="s">
        <v>451</v>
      </c>
      <c r="H250" s="221">
        <v>11</v>
      </c>
      <c r="I250" s="222"/>
      <c r="J250" s="223">
        <f>ROUND(I250*H250,2)</f>
        <v>0</v>
      </c>
      <c r="K250" s="219" t="s">
        <v>1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128</v>
      </c>
      <c r="AT250" s="228" t="s">
        <v>123</v>
      </c>
      <c r="AU250" s="228" t="s">
        <v>85</v>
      </c>
      <c r="AY250" s="16" t="s">
        <v>121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81</v>
      </c>
      <c r="BK250" s="229">
        <f>ROUND(I250*H250,2)</f>
        <v>0</v>
      </c>
      <c r="BL250" s="16" t="s">
        <v>128</v>
      </c>
      <c r="BM250" s="228" t="s">
        <v>452</v>
      </c>
    </row>
    <row r="251" s="2" customFormat="1" ht="16.5" customHeight="1">
      <c r="A251" s="37"/>
      <c r="B251" s="38"/>
      <c r="C251" s="217" t="s">
        <v>453</v>
      </c>
      <c r="D251" s="217" t="s">
        <v>123</v>
      </c>
      <c r="E251" s="218" t="s">
        <v>454</v>
      </c>
      <c r="F251" s="219" t="s">
        <v>455</v>
      </c>
      <c r="G251" s="220" t="s">
        <v>312</v>
      </c>
      <c r="H251" s="221">
        <v>7</v>
      </c>
      <c r="I251" s="222"/>
      <c r="J251" s="223">
        <f>ROUND(I251*H251,2)</f>
        <v>0</v>
      </c>
      <c r="K251" s="219" t="s">
        <v>127</v>
      </c>
      <c r="L251" s="43"/>
      <c r="M251" s="224" t="s">
        <v>1</v>
      </c>
      <c r="N251" s="225" t="s">
        <v>41</v>
      </c>
      <c r="O251" s="90"/>
      <c r="P251" s="226">
        <f>O251*H251</f>
        <v>0</v>
      </c>
      <c r="Q251" s="226">
        <v>0.040000000000000001</v>
      </c>
      <c r="R251" s="226">
        <f>Q251*H251</f>
        <v>0.28000000000000003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128</v>
      </c>
      <c r="AT251" s="228" t="s">
        <v>123</v>
      </c>
      <c r="AU251" s="228" t="s">
        <v>85</v>
      </c>
      <c r="AY251" s="16" t="s">
        <v>121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81</v>
      </c>
      <c r="BK251" s="229">
        <f>ROUND(I251*H251,2)</f>
        <v>0</v>
      </c>
      <c r="BL251" s="16" t="s">
        <v>128</v>
      </c>
      <c r="BM251" s="228" t="s">
        <v>456</v>
      </c>
    </row>
    <row r="252" s="2" customFormat="1" ht="16.5" customHeight="1">
      <c r="A252" s="37"/>
      <c r="B252" s="38"/>
      <c r="C252" s="254" t="s">
        <v>457</v>
      </c>
      <c r="D252" s="254" t="s">
        <v>242</v>
      </c>
      <c r="E252" s="255" t="s">
        <v>458</v>
      </c>
      <c r="F252" s="256" t="s">
        <v>459</v>
      </c>
      <c r="G252" s="257" t="s">
        <v>312</v>
      </c>
      <c r="H252" s="258">
        <v>7</v>
      </c>
      <c r="I252" s="259"/>
      <c r="J252" s="260">
        <f>ROUND(I252*H252,2)</f>
        <v>0</v>
      </c>
      <c r="K252" s="256" t="s">
        <v>127</v>
      </c>
      <c r="L252" s="261"/>
      <c r="M252" s="262" t="s">
        <v>1</v>
      </c>
      <c r="N252" s="263" t="s">
        <v>41</v>
      </c>
      <c r="O252" s="90"/>
      <c r="P252" s="226">
        <f>O252*H252</f>
        <v>0</v>
      </c>
      <c r="Q252" s="226">
        <v>0.0073000000000000001</v>
      </c>
      <c r="R252" s="226">
        <f>Q252*H252</f>
        <v>0.0511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161</v>
      </c>
      <c r="AT252" s="228" t="s">
        <v>242</v>
      </c>
      <c r="AU252" s="228" t="s">
        <v>85</v>
      </c>
      <c r="AY252" s="16" t="s">
        <v>121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81</v>
      </c>
      <c r="BK252" s="229">
        <f>ROUND(I252*H252,2)</f>
        <v>0</v>
      </c>
      <c r="BL252" s="16" t="s">
        <v>128</v>
      </c>
      <c r="BM252" s="228" t="s">
        <v>460</v>
      </c>
    </row>
    <row r="253" s="2" customFormat="1" ht="24.15" customHeight="1">
      <c r="A253" s="37"/>
      <c r="B253" s="38"/>
      <c r="C253" s="254" t="s">
        <v>461</v>
      </c>
      <c r="D253" s="254" t="s">
        <v>242</v>
      </c>
      <c r="E253" s="255" t="s">
        <v>462</v>
      </c>
      <c r="F253" s="256" t="s">
        <v>463</v>
      </c>
      <c r="G253" s="257" t="s">
        <v>312</v>
      </c>
      <c r="H253" s="258">
        <v>7</v>
      </c>
      <c r="I253" s="259"/>
      <c r="J253" s="260">
        <f>ROUND(I253*H253,2)</f>
        <v>0</v>
      </c>
      <c r="K253" s="256" t="s">
        <v>1</v>
      </c>
      <c r="L253" s="261"/>
      <c r="M253" s="262" t="s">
        <v>1</v>
      </c>
      <c r="N253" s="263" t="s">
        <v>41</v>
      </c>
      <c r="O253" s="90"/>
      <c r="P253" s="226">
        <f>O253*H253</f>
        <v>0</v>
      </c>
      <c r="Q253" s="226">
        <v>0.00089999999999999998</v>
      </c>
      <c r="R253" s="226">
        <f>Q253*H253</f>
        <v>0.0063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161</v>
      </c>
      <c r="AT253" s="228" t="s">
        <v>242</v>
      </c>
      <c r="AU253" s="228" t="s">
        <v>85</v>
      </c>
      <c r="AY253" s="16" t="s">
        <v>121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81</v>
      </c>
      <c r="BK253" s="229">
        <f>ROUND(I253*H253,2)</f>
        <v>0</v>
      </c>
      <c r="BL253" s="16" t="s">
        <v>128</v>
      </c>
      <c r="BM253" s="228" t="s">
        <v>464</v>
      </c>
    </row>
    <row r="254" s="2" customFormat="1" ht="16.5" customHeight="1">
      <c r="A254" s="37"/>
      <c r="B254" s="38"/>
      <c r="C254" s="217" t="s">
        <v>465</v>
      </c>
      <c r="D254" s="217" t="s">
        <v>123</v>
      </c>
      <c r="E254" s="218" t="s">
        <v>466</v>
      </c>
      <c r="F254" s="219" t="s">
        <v>467</v>
      </c>
      <c r="G254" s="220" t="s">
        <v>312</v>
      </c>
      <c r="H254" s="221">
        <v>3</v>
      </c>
      <c r="I254" s="222"/>
      <c r="J254" s="223">
        <f>ROUND(I254*H254,2)</f>
        <v>0</v>
      </c>
      <c r="K254" s="219" t="s">
        <v>127</v>
      </c>
      <c r="L254" s="43"/>
      <c r="M254" s="224" t="s">
        <v>1</v>
      </c>
      <c r="N254" s="225" t="s">
        <v>41</v>
      </c>
      <c r="O254" s="90"/>
      <c r="P254" s="226">
        <f>O254*H254</f>
        <v>0</v>
      </c>
      <c r="Q254" s="226">
        <v>0.040000000000000001</v>
      </c>
      <c r="R254" s="226">
        <f>Q254*H254</f>
        <v>0.12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128</v>
      </c>
      <c r="AT254" s="228" t="s">
        <v>123</v>
      </c>
      <c r="AU254" s="228" t="s">
        <v>85</v>
      </c>
      <c r="AY254" s="16" t="s">
        <v>121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81</v>
      </c>
      <c r="BK254" s="229">
        <f>ROUND(I254*H254,2)</f>
        <v>0</v>
      </c>
      <c r="BL254" s="16" t="s">
        <v>128</v>
      </c>
      <c r="BM254" s="228" t="s">
        <v>468</v>
      </c>
    </row>
    <row r="255" s="2" customFormat="1" ht="24.15" customHeight="1">
      <c r="A255" s="37"/>
      <c r="B255" s="38"/>
      <c r="C255" s="254" t="s">
        <v>469</v>
      </c>
      <c r="D255" s="254" t="s">
        <v>242</v>
      </c>
      <c r="E255" s="255" t="s">
        <v>470</v>
      </c>
      <c r="F255" s="256" t="s">
        <v>471</v>
      </c>
      <c r="G255" s="257" t="s">
        <v>312</v>
      </c>
      <c r="H255" s="258">
        <v>3</v>
      </c>
      <c r="I255" s="259"/>
      <c r="J255" s="260">
        <f>ROUND(I255*H255,2)</f>
        <v>0</v>
      </c>
      <c r="K255" s="256" t="s">
        <v>127</v>
      </c>
      <c r="L255" s="261"/>
      <c r="M255" s="262" t="s">
        <v>1</v>
      </c>
      <c r="N255" s="263" t="s">
        <v>41</v>
      </c>
      <c r="O255" s="90"/>
      <c r="P255" s="226">
        <f>O255*H255</f>
        <v>0</v>
      </c>
      <c r="Q255" s="226">
        <v>0.013299999999999999</v>
      </c>
      <c r="R255" s="226">
        <f>Q255*H255</f>
        <v>0.039899999999999998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161</v>
      </c>
      <c r="AT255" s="228" t="s">
        <v>242</v>
      </c>
      <c r="AU255" s="228" t="s">
        <v>85</v>
      </c>
      <c r="AY255" s="16" t="s">
        <v>121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81</v>
      </c>
      <c r="BK255" s="229">
        <f>ROUND(I255*H255,2)</f>
        <v>0</v>
      </c>
      <c r="BL255" s="16" t="s">
        <v>128</v>
      </c>
      <c r="BM255" s="228" t="s">
        <v>472</v>
      </c>
    </row>
    <row r="256" s="2" customFormat="1" ht="24.15" customHeight="1">
      <c r="A256" s="37"/>
      <c r="B256" s="38"/>
      <c r="C256" s="254" t="s">
        <v>473</v>
      </c>
      <c r="D256" s="254" t="s">
        <v>242</v>
      </c>
      <c r="E256" s="255" t="s">
        <v>474</v>
      </c>
      <c r="F256" s="256" t="s">
        <v>475</v>
      </c>
      <c r="G256" s="257" t="s">
        <v>312</v>
      </c>
      <c r="H256" s="258">
        <v>3</v>
      </c>
      <c r="I256" s="259"/>
      <c r="J256" s="260">
        <f>ROUND(I256*H256,2)</f>
        <v>0</v>
      </c>
      <c r="K256" s="256" t="s">
        <v>127</v>
      </c>
      <c r="L256" s="261"/>
      <c r="M256" s="262" t="s">
        <v>1</v>
      </c>
      <c r="N256" s="263" t="s">
        <v>41</v>
      </c>
      <c r="O256" s="90"/>
      <c r="P256" s="226">
        <f>O256*H256</f>
        <v>0</v>
      </c>
      <c r="Q256" s="226">
        <v>0.00089999999999999998</v>
      </c>
      <c r="R256" s="226">
        <f>Q256*H256</f>
        <v>0.0027000000000000001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161</v>
      </c>
      <c r="AT256" s="228" t="s">
        <v>242</v>
      </c>
      <c r="AU256" s="228" t="s">
        <v>85</v>
      </c>
      <c r="AY256" s="16" t="s">
        <v>121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81</v>
      </c>
      <c r="BK256" s="229">
        <f>ROUND(I256*H256,2)</f>
        <v>0</v>
      </c>
      <c r="BL256" s="16" t="s">
        <v>128</v>
      </c>
      <c r="BM256" s="228" t="s">
        <v>476</v>
      </c>
    </row>
    <row r="257" s="2" customFormat="1" ht="16.5" customHeight="1">
      <c r="A257" s="37"/>
      <c r="B257" s="38"/>
      <c r="C257" s="217" t="s">
        <v>477</v>
      </c>
      <c r="D257" s="217" t="s">
        <v>123</v>
      </c>
      <c r="E257" s="218" t="s">
        <v>478</v>
      </c>
      <c r="F257" s="219" t="s">
        <v>479</v>
      </c>
      <c r="G257" s="220" t="s">
        <v>312</v>
      </c>
      <c r="H257" s="221">
        <v>2</v>
      </c>
      <c r="I257" s="222"/>
      <c r="J257" s="223">
        <f>ROUND(I257*H257,2)</f>
        <v>0</v>
      </c>
      <c r="K257" s="219" t="s">
        <v>127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0.050000000000000003</v>
      </c>
      <c r="R257" s="226">
        <f>Q257*H257</f>
        <v>0.10000000000000001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128</v>
      </c>
      <c r="AT257" s="228" t="s">
        <v>123</v>
      </c>
      <c r="AU257" s="228" t="s">
        <v>85</v>
      </c>
      <c r="AY257" s="16" t="s">
        <v>121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81</v>
      </c>
      <c r="BK257" s="229">
        <f>ROUND(I257*H257,2)</f>
        <v>0</v>
      </c>
      <c r="BL257" s="16" t="s">
        <v>128</v>
      </c>
      <c r="BM257" s="228" t="s">
        <v>480</v>
      </c>
    </row>
    <row r="258" s="2" customFormat="1" ht="16.5" customHeight="1">
      <c r="A258" s="37"/>
      <c r="B258" s="38"/>
      <c r="C258" s="254" t="s">
        <v>481</v>
      </c>
      <c r="D258" s="254" t="s">
        <v>242</v>
      </c>
      <c r="E258" s="255" t="s">
        <v>482</v>
      </c>
      <c r="F258" s="256" t="s">
        <v>483</v>
      </c>
      <c r="G258" s="257" t="s">
        <v>312</v>
      </c>
      <c r="H258" s="258">
        <v>2</v>
      </c>
      <c r="I258" s="259"/>
      <c r="J258" s="260">
        <f>ROUND(I258*H258,2)</f>
        <v>0</v>
      </c>
      <c r="K258" s="256" t="s">
        <v>127</v>
      </c>
      <c r="L258" s="261"/>
      <c r="M258" s="262" t="s">
        <v>1</v>
      </c>
      <c r="N258" s="263" t="s">
        <v>41</v>
      </c>
      <c r="O258" s="90"/>
      <c r="P258" s="226">
        <f>O258*H258</f>
        <v>0</v>
      </c>
      <c r="Q258" s="226">
        <v>0.029499999999999998</v>
      </c>
      <c r="R258" s="226">
        <f>Q258*H258</f>
        <v>0.058999999999999997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161</v>
      </c>
      <c r="AT258" s="228" t="s">
        <v>242</v>
      </c>
      <c r="AU258" s="228" t="s">
        <v>85</v>
      </c>
      <c r="AY258" s="16" t="s">
        <v>121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81</v>
      </c>
      <c r="BK258" s="229">
        <f>ROUND(I258*H258,2)</f>
        <v>0</v>
      </c>
      <c r="BL258" s="16" t="s">
        <v>128</v>
      </c>
      <c r="BM258" s="228" t="s">
        <v>484</v>
      </c>
    </row>
    <row r="259" s="2" customFormat="1" ht="24.15" customHeight="1">
      <c r="A259" s="37"/>
      <c r="B259" s="38"/>
      <c r="C259" s="254" t="s">
        <v>485</v>
      </c>
      <c r="D259" s="254" t="s">
        <v>242</v>
      </c>
      <c r="E259" s="255" t="s">
        <v>486</v>
      </c>
      <c r="F259" s="256" t="s">
        <v>487</v>
      </c>
      <c r="G259" s="257" t="s">
        <v>312</v>
      </c>
      <c r="H259" s="258">
        <v>2</v>
      </c>
      <c r="I259" s="259"/>
      <c r="J259" s="260">
        <f>ROUND(I259*H259,2)</f>
        <v>0</v>
      </c>
      <c r="K259" s="256" t="s">
        <v>127</v>
      </c>
      <c r="L259" s="261"/>
      <c r="M259" s="262" t="s">
        <v>1</v>
      </c>
      <c r="N259" s="263" t="s">
        <v>41</v>
      </c>
      <c r="O259" s="90"/>
      <c r="P259" s="226">
        <f>O259*H259</f>
        <v>0</v>
      </c>
      <c r="Q259" s="226">
        <v>0.0019</v>
      </c>
      <c r="R259" s="226">
        <f>Q259*H259</f>
        <v>0.0038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161</v>
      </c>
      <c r="AT259" s="228" t="s">
        <v>242</v>
      </c>
      <c r="AU259" s="228" t="s">
        <v>85</v>
      </c>
      <c r="AY259" s="16" t="s">
        <v>121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81</v>
      </c>
      <c r="BK259" s="229">
        <f>ROUND(I259*H259,2)</f>
        <v>0</v>
      </c>
      <c r="BL259" s="16" t="s">
        <v>128</v>
      </c>
      <c r="BM259" s="228" t="s">
        <v>488</v>
      </c>
    </row>
    <row r="260" s="2" customFormat="1" ht="33" customHeight="1">
      <c r="A260" s="37"/>
      <c r="B260" s="38"/>
      <c r="C260" s="217" t="s">
        <v>489</v>
      </c>
      <c r="D260" s="217" t="s">
        <v>123</v>
      </c>
      <c r="E260" s="218" t="s">
        <v>490</v>
      </c>
      <c r="F260" s="219" t="s">
        <v>491</v>
      </c>
      <c r="G260" s="220" t="s">
        <v>312</v>
      </c>
      <c r="H260" s="221">
        <v>3</v>
      </c>
      <c r="I260" s="222"/>
      <c r="J260" s="223">
        <f>ROUND(I260*H260,2)</f>
        <v>0</v>
      </c>
      <c r="K260" s="219" t="s">
        <v>127</v>
      </c>
      <c r="L260" s="43"/>
      <c r="M260" s="224" t="s">
        <v>1</v>
      </c>
      <c r="N260" s="225" t="s">
        <v>41</v>
      </c>
      <c r="O260" s="90"/>
      <c r="P260" s="226">
        <f>O260*H260</f>
        <v>0</v>
      </c>
      <c r="Q260" s="226">
        <v>0.00015799999999999999</v>
      </c>
      <c r="R260" s="226">
        <f>Q260*H260</f>
        <v>0.00047399999999999997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128</v>
      </c>
      <c r="AT260" s="228" t="s">
        <v>123</v>
      </c>
      <c r="AU260" s="228" t="s">
        <v>85</v>
      </c>
      <c r="AY260" s="16" t="s">
        <v>121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81</v>
      </c>
      <c r="BK260" s="229">
        <f>ROUND(I260*H260,2)</f>
        <v>0</v>
      </c>
      <c r="BL260" s="16" t="s">
        <v>128</v>
      </c>
      <c r="BM260" s="228" t="s">
        <v>492</v>
      </c>
    </row>
    <row r="261" s="2" customFormat="1" ht="16.5" customHeight="1">
      <c r="A261" s="37"/>
      <c r="B261" s="38"/>
      <c r="C261" s="217" t="s">
        <v>493</v>
      </c>
      <c r="D261" s="217" t="s">
        <v>123</v>
      </c>
      <c r="E261" s="218" t="s">
        <v>494</v>
      </c>
      <c r="F261" s="219" t="s">
        <v>495</v>
      </c>
      <c r="G261" s="220" t="s">
        <v>159</v>
      </c>
      <c r="H261" s="221">
        <v>92.400000000000006</v>
      </c>
      <c r="I261" s="222"/>
      <c r="J261" s="223">
        <f>ROUND(I261*H261,2)</f>
        <v>0</v>
      </c>
      <c r="K261" s="219" t="s">
        <v>127</v>
      </c>
      <c r="L261" s="43"/>
      <c r="M261" s="224" t="s">
        <v>1</v>
      </c>
      <c r="N261" s="225" t="s">
        <v>41</v>
      </c>
      <c r="O261" s="90"/>
      <c r="P261" s="226">
        <f>O261*H261</f>
        <v>0</v>
      </c>
      <c r="Q261" s="226">
        <v>0.00019236000000000001</v>
      </c>
      <c r="R261" s="226">
        <f>Q261*H261</f>
        <v>0.017774064000000003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128</v>
      </c>
      <c r="AT261" s="228" t="s">
        <v>123</v>
      </c>
      <c r="AU261" s="228" t="s">
        <v>85</v>
      </c>
      <c r="AY261" s="16" t="s">
        <v>121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81</v>
      </c>
      <c r="BK261" s="229">
        <f>ROUND(I261*H261,2)</f>
        <v>0</v>
      </c>
      <c r="BL261" s="16" t="s">
        <v>128</v>
      </c>
      <c r="BM261" s="228" t="s">
        <v>496</v>
      </c>
    </row>
    <row r="262" s="13" customFormat="1">
      <c r="A262" s="13"/>
      <c r="B262" s="230"/>
      <c r="C262" s="231"/>
      <c r="D262" s="232" t="s">
        <v>130</v>
      </c>
      <c r="E262" s="233" t="s">
        <v>1</v>
      </c>
      <c r="F262" s="234" t="s">
        <v>497</v>
      </c>
      <c r="G262" s="231"/>
      <c r="H262" s="235">
        <v>92.400000000000006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130</v>
      </c>
      <c r="AU262" s="241" t="s">
        <v>85</v>
      </c>
      <c r="AV262" s="13" t="s">
        <v>85</v>
      </c>
      <c r="AW262" s="13" t="s">
        <v>32</v>
      </c>
      <c r="AX262" s="13" t="s">
        <v>81</v>
      </c>
      <c r="AY262" s="241" t="s">
        <v>121</v>
      </c>
    </row>
    <row r="263" s="2" customFormat="1" ht="24.15" customHeight="1">
      <c r="A263" s="37"/>
      <c r="B263" s="38"/>
      <c r="C263" s="217" t="s">
        <v>498</v>
      </c>
      <c r="D263" s="217" t="s">
        <v>123</v>
      </c>
      <c r="E263" s="218" t="s">
        <v>499</v>
      </c>
      <c r="F263" s="219" t="s">
        <v>500</v>
      </c>
      <c r="G263" s="220" t="s">
        <v>159</v>
      </c>
      <c r="H263" s="221">
        <v>80.400000000000006</v>
      </c>
      <c r="I263" s="222"/>
      <c r="J263" s="223">
        <f>ROUND(I263*H263,2)</f>
        <v>0</v>
      </c>
      <c r="K263" s="219" t="s">
        <v>127</v>
      </c>
      <c r="L263" s="43"/>
      <c r="M263" s="224" t="s">
        <v>1</v>
      </c>
      <c r="N263" s="225" t="s">
        <v>41</v>
      </c>
      <c r="O263" s="90"/>
      <c r="P263" s="226">
        <f>O263*H263</f>
        <v>0</v>
      </c>
      <c r="Q263" s="226">
        <v>0.000126</v>
      </c>
      <c r="R263" s="226">
        <f>Q263*H263</f>
        <v>0.010130400000000001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128</v>
      </c>
      <c r="AT263" s="228" t="s">
        <v>123</v>
      </c>
      <c r="AU263" s="228" t="s">
        <v>85</v>
      </c>
      <c r="AY263" s="16" t="s">
        <v>121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81</v>
      </c>
      <c r="BK263" s="229">
        <f>ROUND(I263*H263,2)</f>
        <v>0</v>
      </c>
      <c r="BL263" s="16" t="s">
        <v>128</v>
      </c>
      <c r="BM263" s="228" t="s">
        <v>501</v>
      </c>
    </row>
    <row r="264" s="13" customFormat="1">
      <c r="A264" s="13"/>
      <c r="B264" s="230"/>
      <c r="C264" s="231"/>
      <c r="D264" s="232" t="s">
        <v>130</v>
      </c>
      <c r="E264" s="233" t="s">
        <v>1</v>
      </c>
      <c r="F264" s="234" t="s">
        <v>502</v>
      </c>
      <c r="G264" s="231"/>
      <c r="H264" s="235">
        <v>80.400000000000006</v>
      </c>
      <c r="I264" s="236"/>
      <c r="J264" s="231"/>
      <c r="K264" s="231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130</v>
      </c>
      <c r="AU264" s="241" t="s">
        <v>85</v>
      </c>
      <c r="AV264" s="13" t="s">
        <v>85</v>
      </c>
      <c r="AW264" s="13" t="s">
        <v>32</v>
      </c>
      <c r="AX264" s="13" t="s">
        <v>81</v>
      </c>
      <c r="AY264" s="241" t="s">
        <v>121</v>
      </c>
    </row>
    <row r="265" s="12" customFormat="1" ht="22.8" customHeight="1">
      <c r="A265" s="12"/>
      <c r="B265" s="201"/>
      <c r="C265" s="202"/>
      <c r="D265" s="203" t="s">
        <v>75</v>
      </c>
      <c r="E265" s="215" t="s">
        <v>167</v>
      </c>
      <c r="F265" s="215" t="s">
        <v>503</v>
      </c>
      <c r="G265" s="202"/>
      <c r="H265" s="202"/>
      <c r="I265" s="205"/>
      <c r="J265" s="216">
        <f>BK265</f>
        <v>0</v>
      </c>
      <c r="K265" s="202"/>
      <c r="L265" s="207"/>
      <c r="M265" s="208"/>
      <c r="N265" s="209"/>
      <c r="O265" s="209"/>
      <c r="P265" s="210">
        <f>SUM(P266:P269)</f>
        <v>0</v>
      </c>
      <c r="Q265" s="209"/>
      <c r="R265" s="210">
        <f>SUM(R266:R269)</f>
        <v>0.050339720000000011</v>
      </c>
      <c r="S265" s="209"/>
      <c r="T265" s="211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2" t="s">
        <v>81</v>
      </c>
      <c r="AT265" s="213" t="s">
        <v>75</v>
      </c>
      <c r="AU265" s="213" t="s">
        <v>81</v>
      </c>
      <c r="AY265" s="212" t="s">
        <v>121</v>
      </c>
      <c r="BK265" s="214">
        <f>SUM(BK266:BK269)</f>
        <v>0</v>
      </c>
    </row>
    <row r="266" s="2" customFormat="1" ht="37.8" customHeight="1">
      <c r="A266" s="37"/>
      <c r="B266" s="38"/>
      <c r="C266" s="217" t="s">
        <v>504</v>
      </c>
      <c r="D266" s="217" t="s">
        <v>123</v>
      </c>
      <c r="E266" s="218" t="s">
        <v>505</v>
      </c>
      <c r="F266" s="219" t="s">
        <v>506</v>
      </c>
      <c r="G266" s="220" t="s">
        <v>159</v>
      </c>
      <c r="H266" s="221">
        <v>144.80000000000001</v>
      </c>
      <c r="I266" s="222"/>
      <c r="J266" s="223">
        <f>ROUND(I266*H266,2)</f>
        <v>0</v>
      </c>
      <c r="K266" s="219" t="s">
        <v>127</v>
      </c>
      <c r="L266" s="43"/>
      <c r="M266" s="224" t="s">
        <v>1</v>
      </c>
      <c r="N266" s="225" t="s">
        <v>41</v>
      </c>
      <c r="O266" s="90"/>
      <c r="P266" s="226">
        <f>O266*H266</f>
        <v>0</v>
      </c>
      <c r="Q266" s="226">
        <v>8.0499999999999992E-06</v>
      </c>
      <c r="R266" s="226">
        <f>Q266*H266</f>
        <v>0.0011656399999999999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128</v>
      </c>
      <c r="AT266" s="228" t="s">
        <v>123</v>
      </c>
      <c r="AU266" s="228" t="s">
        <v>85</v>
      </c>
      <c r="AY266" s="16" t="s">
        <v>121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81</v>
      </c>
      <c r="BK266" s="229">
        <f>ROUND(I266*H266,2)</f>
        <v>0</v>
      </c>
      <c r="BL266" s="16" t="s">
        <v>128</v>
      </c>
      <c r="BM266" s="228" t="s">
        <v>507</v>
      </c>
    </row>
    <row r="267" s="13" customFormat="1">
      <c r="A267" s="13"/>
      <c r="B267" s="230"/>
      <c r="C267" s="231"/>
      <c r="D267" s="232" t="s">
        <v>130</v>
      </c>
      <c r="E267" s="233" t="s">
        <v>1</v>
      </c>
      <c r="F267" s="234" t="s">
        <v>508</v>
      </c>
      <c r="G267" s="231"/>
      <c r="H267" s="235">
        <v>144.80000000000001</v>
      </c>
      <c r="I267" s="236"/>
      <c r="J267" s="231"/>
      <c r="K267" s="231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130</v>
      </c>
      <c r="AU267" s="241" t="s">
        <v>85</v>
      </c>
      <c r="AV267" s="13" t="s">
        <v>85</v>
      </c>
      <c r="AW267" s="13" t="s">
        <v>32</v>
      </c>
      <c r="AX267" s="13" t="s">
        <v>81</v>
      </c>
      <c r="AY267" s="241" t="s">
        <v>121</v>
      </c>
    </row>
    <row r="268" s="2" customFormat="1" ht="55.5" customHeight="1">
      <c r="A268" s="37"/>
      <c r="B268" s="38"/>
      <c r="C268" s="217" t="s">
        <v>509</v>
      </c>
      <c r="D268" s="217" t="s">
        <v>123</v>
      </c>
      <c r="E268" s="218" t="s">
        <v>510</v>
      </c>
      <c r="F268" s="219" t="s">
        <v>511</v>
      </c>
      <c r="G268" s="220" t="s">
        <v>159</v>
      </c>
      <c r="H268" s="221">
        <v>144.80000000000001</v>
      </c>
      <c r="I268" s="222"/>
      <c r="J268" s="223">
        <f>ROUND(I268*H268,2)</f>
        <v>0</v>
      </c>
      <c r="K268" s="219" t="s">
        <v>127</v>
      </c>
      <c r="L268" s="43"/>
      <c r="M268" s="224" t="s">
        <v>1</v>
      </c>
      <c r="N268" s="225" t="s">
        <v>41</v>
      </c>
      <c r="O268" s="90"/>
      <c r="P268" s="226">
        <f>O268*H268</f>
        <v>0</v>
      </c>
      <c r="Q268" s="226">
        <v>0.00033960000000000001</v>
      </c>
      <c r="R268" s="226">
        <f>Q268*H268</f>
        <v>0.049174080000000009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128</v>
      </c>
      <c r="AT268" s="228" t="s">
        <v>123</v>
      </c>
      <c r="AU268" s="228" t="s">
        <v>85</v>
      </c>
      <c r="AY268" s="16" t="s">
        <v>121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81</v>
      </c>
      <c r="BK268" s="229">
        <f>ROUND(I268*H268,2)</f>
        <v>0</v>
      </c>
      <c r="BL268" s="16" t="s">
        <v>128</v>
      </c>
      <c r="BM268" s="228" t="s">
        <v>512</v>
      </c>
    </row>
    <row r="269" s="2" customFormat="1" ht="37.8" customHeight="1">
      <c r="A269" s="37"/>
      <c r="B269" s="38"/>
      <c r="C269" s="217" t="s">
        <v>513</v>
      </c>
      <c r="D269" s="217" t="s">
        <v>123</v>
      </c>
      <c r="E269" s="218" t="s">
        <v>514</v>
      </c>
      <c r="F269" s="219" t="s">
        <v>515</v>
      </c>
      <c r="G269" s="220" t="s">
        <v>159</v>
      </c>
      <c r="H269" s="221">
        <v>144.80000000000001</v>
      </c>
      <c r="I269" s="222"/>
      <c r="J269" s="223">
        <f>ROUND(I269*H269,2)</f>
        <v>0</v>
      </c>
      <c r="K269" s="219" t="s">
        <v>127</v>
      </c>
      <c r="L269" s="43"/>
      <c r="M269" s="224" t="s">
        <v>1</v>
      </c>
      <c r="N269" s="225" t="s">
        <v>41</v>
      </c>
      <c r="O269" s="90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128</v>
      </c>
      <c r="AT269" s="228" t="s">
        <v>123</v>
      </c>
      <c r="AU269" s="228" t="s">
        <v>85</v>
      </c>
      <c r="AY269" s="16" t="s">
        <v>121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81</v>
      </c>
      <c r="BK269" s="229">
        <f>ROUND(I269*H269,2)</f>
        <v>0</v>
      </c>
      <c r="BL269" s="16" t="s">
        <v>128</v>
      </c>
      <c r="BM269" s="228" t="s">
        <v>516</v>
      </c>
    </row>
    <row r="270" s="12" customFormat="1" ht="22.8" customHeight="1">
      <c r="A270" s="12"/>
      <c r="B270" s="201"/>
      <c r="C270" s="202"/>
      <c r="D270" s="203" t="s">
        <v>75</v>
      </c>
      <c r="E270" s="215" t="s">
        <v>517</v>
      </c>
      <c r="F270" s="215" t="s">
        <v>518</v>
      </c>
      <c r="G270" s="202"/>
      <c r="H270" s="202"/>
      <c r="I270" s="205"/>
      <c r="J270" s="216">
        <f>BK270</f>
        <v>0</v>
      </c>
      <c r="K270" s="202"/>
      <c r="L270" s="207"/>
      <c r="M270" s="208"/>
      <c r="N270" s="209"/>
      <c r="O270" s="209"/>
      <c r="P270" s="210">
        <f>SUM(P271:P285)</f>
        <v>0</v>
      </c>
      <c r="Q270" s="209"/>
      <c r="R270" s="210">
        <f>SUM(R271:R285)</f>
        <v>0</v>
      </c>
      <c r="S270" s="209"/>
      <c r="T270" s="211">
        <f>SUM(T271:T285)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2" t="s">
        <v>81</v>
      </c>
      <c r="AT270" s="213" t="s">
        <v>75</v>
      </c>
      <c r="AU270" s="213" t="s">
        <v>81</v>
      </c>
      <c r="AY270" s="212" t="s">
        <v>121</v>
      </c>
      <c r="BK270" s="214">
        <f>SUM(BK271:BK285)</f>
        <v>0</v>
      </c>
    </row>
    <row r="271" s="2" customFormat="1" ht="37.8" customHeight="1">
      <c r="A271" s="37"/>
      <c r="B271" s="38"/>
      <c r="C271" s="217" t="s">
        <v>519</v>
      </c>
      <c r="D271" s="217" t="s">
        <v>123</v>
      </c>
      <c r="E271" s="218" t="s">
        <v>520</v>
      </c>
      <c r="F271" s="219" t="s">
        <v>521</v>
      </c>
      <c r="G271" s="220" t="s">
        <v>228</v>
      </c>
      <c r="H271" s="221">
        <v>78.241</v>
      </c>
      <c r="I271" s="222"/>
      <c r="J271" s="223">
        <f>ROUND(I271*H271,2)</f>
        <v>0</v>
      </c>
      <c r="K271" s="219" t="s">
        <v>127</v>
      </c>
      <c r="L271" s="43"/>
      <c r="M271" s="224" t="s">
        <v>1</v>
      </c>
      <c r="N271" s="225" t="s">
        <v>41</v>
      </c>
      <c r="O271" s="90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128</v>
      </c>
      <c r="AT271" s="228" t="s">
        <v>123</v>
      </c>
      <c r="AU271" s="228" t="s">
        <v>85</v>
      </c>
      <c r="AY271" s="16" t="s">
        <v>121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81</v>
      </c>
      <c r="BK271" s="229">
        <f>ROUND(I271*H271,2)</f>
        <v>0</v>
      </c>
      <c r="BL271" s="16" t="s">
        <v>128</v>
      </c>
      <c r="BM271" s="228" t="s">
        <v>522</v>
      </c>
    </row>
    <row r="272" s="13" customFormat="1">
      <c r="A272" s="13"/>
      <c r="B272" s="230"/>
      <c r="C272" s="231"/>
      <c r="D272" s="232" t="s">
        <v>130</v>
      </c>
      <c r="E272" s="233" t="s">
        <v>1</v>
      </c>
      <c r="F272" s="234" t="s">
        <v>523</v>
      </c>
      <c r="G272" s="231"/>
      <c r="H272" s="235">
        <v>23.315999999999999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130</v>
      </c>
      <c r="AU272" s="241" t="s">
        <v>85</v>
      </c>
      <c r="AV272" s="13" t="s">
        <v>85</v>
      </c>
      <c r="AW272" s="13" t="s">
        <v>32</v>
      </c>
      <c r="AX272" s="13" t="s">
        <v>76</v>
      </c>
      <c r="AY272" s="241" t="s">
        <v>121</v>
      </c>
    </row>
    <row r="273" s="13" customFormat="1">
      <c r="A273" s="13"/>
      <c r="B273" s="230"/>
      <c r="C273" s="231"/>
      <c r="D273" s="232" t="s">
        <v>130</v>
      </c>
      <c r="E273" s="233" t="s">
        <v>1</v>
      </c>
      <c r="F273" s="234" t="s">
        <v>524</v>
      </c>
      <c r="G273" s="231"/>
      <c r="H273" s="235">
        <v>26.129999999999999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130</v>
      </c>
      <c r="AU273" s="241" t="s">
        <v>85</v>
      </c>
      <c r="AV273" s="13" t="s">
        <v>85</v>
      </c>
      <c r="AW273" s="13" t="s">
        <v>32</v>
      </c>
      <c r="AX273" s="13" t="s">
        <v>76</v>
      </c>
      <c r="AY273" s="241" t="s">
        <v>121</v>
      </c>
    </row>
    <row r="274" s="13" customFormat="1">
      <c r="A274" s="13"/>
      <c r="B274" s="230"/>
      <c r="C274" s="231"/>
      <c r="D274" s="232" t="s">
        <v>130</v>
      </c>
      <c r="E274" s="233" t="s">
        <v>1</v>
      </c>
      <c r="F274" s="234" t="s">
        <v>525</v>
      </c>
      <c r="G274" s="231"/>
      <c r="H274" s="235">
        <v>11.788</v>
      </c>
      <c r="I274" s="236"/>
      <c r="J274" s="231"/>
      <c r="K274" s="231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130</v>
      </c>
      <c r="AU274" s="241" t="s">
        <v>85</v>
      </c>
      <c r="AV274" s="13" t="s">
        <v>85</v>
      </c>
      <c r="AW274" s="13" t="s">
        <v>32</v>
      </c>
      <c r="AX274" s="13" t="s">
        <v>76</v>
      </c>
      <c r="AY274" s="241" t="s">
        <v>121</v>
      </c>
    </row>
    <row r="275" s="13" customFormat="1">
      <c r="A275" s="13"/>
      <c r="B275" s="230"/>
      <c r="C275" s="231"/>
      <c r="D275" s="232" t="s">
        <v>130</v>
      </c>
      <c r="E275" s="233" t="s">
        <v>1</v>
      </c>
      <c r="F275" s="234" t="s">
        <v>526</v>
      </c>
      <c r="G275" s="231"/>
      <c r="H275" s="235">
        <v>17.007000000000001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130</v>
      </c>
      <c r="AU275" s="241" t="s">
        <v>85</v>
      </c>
      <c r="AV275" s="13" t="s">
        <v>85</v>
      </c>
      <c r="AW275" s="13" t="s">
        <v>32</v>
      </c>
      <c r="AX275" s="13" t="s">
        <v>76</v>
      </c>
      <c r="AY275" s="241" t="s">
        <v>121</v>
      </c>
    </row>
    <row r="276" s="14" customFormat="1">
      <c r="A276" s="14"/>
      <c r="B276" s="242"/>
      <c r="C276" s="243"/>
      <c r="D276" s="232" t="s">
        <v>130</v>
      </c>
      <c r="E276" s="244" t="s">
        <v>1</v>
      </c>
      <c r="F276" s="245" t="s">
        <v>133</v>
      </c>
      <c r="G276" s="243"/>
      <c r="H276" s="246">
        <v>78.241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130</v>
      </c>
      <c r="AU276" s="252" t="s">
        <v>85</v>
      </c>
      <c r="AV276" s="14" t="s">
        <v>128</v>
      </c>
      <c r="AW276" s="14" t="s">
        <v>32</v>
      </c>
      <c r="AX276" s="14" t="s">
        <v>81</v>
      </c>
      <c r="AY276" s="252" t="s">
        <v>121</v>
      </c>
    </row>
    <row r="277" s="2" customFormat="1" ht="49.05" customHeight="1">
      <c r="A277" s="37"/>
      <c r="B277" s="38"/>
      <c r="C277" s="217" t="s">
        <v>527</v>
      </c>
      <c r="D277" s="217" t="s">
        <v>123</v>
      </c>
      <c r="E277" s="218" t="s">
        <v>528</v>
      </c>
      <c r="F277" s="219" t="s">
        <v>529</v>
      </c>
      <c r="G277" s="220" t="s">
        <v>228</v>
      </c>
      <c r="H277" s="221">
        <v>938.89200000000005</v>
      </c>
      <c r="I277" s="222"/>
      <c r="J277" s="223">
        <f>ROUND(I277*H277,2)</f>
        <v>0</v>
      </c>
      <c r="K277" s="219" t="s">
        <v>127</v>
      </c>
      <c r="L277" s="43"/>
      <c r="M277" s="224" t="s">
        <v>1</v>
      </c>
      <c r="N277" s="225" t="s">
        <v>41</v>
      </c>
      <c r="O277" s="90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128</v>
      </c>
      <c r="AT277" s="228" t="s">
        <v>123</v>
      </c>
      <c r="AU277" s="228" t="s">
        <v>85</v>
      </c>
      <c r="AY277" s="16" t="s">
        <v>121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81</v>
      </c>
      <c r="BK277" s="229">
        <f>ROUND(I277*H277,2)</f>
        <v>0</v>
      </c>
      <c r="BL277" s="16" t="s">
        <v>128</v>
      </c>
      <c r="BM277" s="228" t="s">
        <v>530</v>
      </c>
    </row>
    <row r="278" s="13" customFormat="1">
      <c r="A278" s="13"/>
      <c r="B278" s="230"/>
      <c r="C278" s="231"/>
      <c r="D278" s="232" t="s">
        <v>130</v>
      </c>
      <c r="E278" s="233" t="s">
        <v>1</v>
      </c>
      <c r="F278" s="234" t="s">
        <v>531</v>
      </c>
      <c r="G278" s="231"/>
      <c r="H278" s="235">
        <v>938.89200000000005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130</v>
      </c>
      <c r="AU278" s="241" t="s">
        <v>85</v>
      </c>
      <c r="AV278" s="13" t="s">
        <v>85</v>
      </c>
      <c r="AW278" s="13" t="s">
        <v>32</v>
      </c>
      <c r="AX278" s="13" t="s">
        <v>81</v>
      </c>
      <c r="AY278" s="241" t="s">
        <v>121</v>
      </c>
    </row>
    <row r="279" s="2" customFormat="1" ht="24.15" customHeight="1">
      <c r="A279" s="37"/>
      <c r="B279" s="38"/>
      <c r="C279" s="217" t="s">
        <v>532</v>
      </c>
      <c r="D279" s="217" t="s">
        <v>123</v>
      </c>
      <c r="E279" s="218" t="s">
        <v>533</v>
      </c>
      <c r="F279" s="219" t="s">
        <v>534</v>
      </c>
      <c r="G279" s="220" t="s">
        <v>228</v>
      </c>
      <c r="H279" s="221">
        <v>78.241</v>
      </c>
      <c r="I279" s="222"/>
      <c r="J279" s="223">
        <f>ROUND(I279*H279,2)</f>
        <v>0</v>
      </c>
      <c r="K279" s="219" t="s">
        <v>127</v>
      </c>
      <c r="L279" s="43"/>
      <c r="M279" s="224" t="s">
        <v>1</v>
      </c>
      <c r="N279" s="225" t="s">
        <v>41</v>
      </c>
      <c r="O279" s="9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128</v>
      </c>
      <c r="AT279" s="228" t="s">
        <v>123</v>
      </c>
      <c r="AU279" s="228" t="s">
        <v>85</v>
      </c>
      <c r="AY279" s="16" t="s">
        <v>121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81</v>
      </c>
      <c r="BK279" s="229">
        <f>ROUND(I279*H279,2)</f>
        <v>0</v>
      </c>
      <c r="BL279" s="16" t="s">
        <v>128</v>
      </c>
      <c r="BM279" s="228" t="s">
        <v>535</v>
      </c>
    </row>
    <row r="280" s="2" customFormat="1" ht="44.25" customHeight="1">
      <c r="A280" s="37"/>
      <c r="B280" s="38"/>
      <c r="C280" s="217" t="s">
        <v>536</v>
      </c>
      <c r="D280" s="253" t="s">
        <v>123</v>
      </c>
      <c r="E280" s="218" t="s">
        <v>537</v>
      </c>
      <c r="F280" s="219" t="s">
        <v>538</v>
      </c>
      <c r="G280" s="220" t="s">
        <v>228</v>
      </c>
      <c r="H280" s="221">
        <v>26.129999999999999</v>
      </c>
      <c r="I280" s="222"/>
      <c r="J280" s="223">
        <f>ROUND(I280*H280,2)</f>
        <v>0</v>
      </c>
      <c r="K280" s="219" t="s">
        <v>229</v>
      </c>
      <c r="L280" s="43"/>
      <c r="M280" s="224" t="s">
        <v>1</v>
      </c>
      <c r="N280" s="225" t="s">
        <v>41</v>
      </c>
      <c r="O280" s="90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128</v>
      </c>
      <c r="AT280" s="228" t="s">
        <v>123</v>
      </c>
      <c r="AU280" s="228" t="s">
        <v>85</v>
      </c>
      <c r="AY280" s="16" t="s">
        <v>121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81</v>
      </c>
      <c r="BK280" s="229">
        <f>ROUND(I280*H280,2)</f>
        <v>0</v>
      </c>
      <c r="BL280" s="16" t="s">
        <v>128</v>
      </c>
      <c r="BM280" s="228" t="s">
        <v>539</v>
      </c>
    </row>
    <row r="281" s="2" customFormat="1" ht="44.25" customHeight="1">
      <c r="A281" s="37"/>
      <c r="B281" s="38"/>
      <c r="C281" s="217" t="s">
        <v>540</v>
      </c>
      <c r="D281" s="253" t="s">
        <v>123</v>
      </c>
      <c r="E281" s="218" t="s">
        <v>541</v>
      </c>
      <c r="F281" s="219" t="s">
        <v>542</v>
      </c>
      <c r="G281" s="220" t="s">
        <v>228</v>
      </c>
      <c r="H281" s="221">
        <v>28.795000000000002</v>
      </c>
      <c r="I281" s="222"/>
      <c r="J281" s="223">
        <f>ROUND(I281*H281,2)</f>
        <v>0</v>
      </c>
      <c r="K281" s="219" t="s">
        <v>229</v>
      </c>
      <c r="L281" s="43"/>
      <c r="M281" s="224" t="s">
        <v>1</v>
      </c>
      <c r="N281" s="225" t="s">
        <v>41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128</v>
      </c>
      <c r="AT281" s="228" t="s">
        <v>123</v>
      </c>
      <c r="AU281" s="228" t="s">
        <v>85</v>
      </c>
      <c r="AY281" s="16" t="s">
        <v>121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81</v>
      </c>
      <c r="BK281" s="229">
        <f>ROUND(I281*H281,2)</f>
        <v>0</v>
      </c>
      <c r="BL281" s="16" t="s">
        <v>128</v>
      </c>
      <c r="BM281" s="228" t="s">
        <v>543</v>
      </c>
    </row>
    <row r="282" s="13" customFormat="1">
      <c r="A282" s="13"/>
      <c r="B282" s="230"/>
      <c r="C282" s="231"/>
      <c r="D282" s="232" t="s">
        <v>130</v>
      </c>
      <c r="E282" s="233" t="s">
        <v>1</v>
      </c>
      <c r="F282" s="234" t="s">
        <v>525</v>
      </c>
      <c r="G282" s="231"/>
      <c r="H282" s="235">
        <v>11.788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130</v>
      </c>
      <c r="AU282" s="241" t="s">
        <v>85</v>
      </c>
      <c r="AV282" s="13" t="s">
        <v>85</v>
      </c>
      <c r="AW282" s="13" t="s">
        <v>32</v>
      </c>
      <c r="AX282" s="13" t="s">
        <v>76</v>
      </c>
      <c r="AY282" s="241" t="s">
        <v>121</v>
      </c>
    </row>
    <row r="283" s="13" customFormat="1">
      <c r="A283" s="13"/>
      <c r="B283" s="230"/>
      <c r="C283" s="231"/>
      <c r="D283" s="232" t="s">
        <v>130</v>
      </c>
      <c r="E283" s="233" t="s">
        <v>1</v>
      </c>
      <c r="F283" s="234" t="s">
        <v>526</v>
      </c>
      <c r="G283" s="231"/>
      <c r="H283" s="235">
        <v>17.007000000000001</v>
      </c>
      <c r="I283" s="236"/>
      <c r="J283" s="231"/>
      <c r="K283" s="231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130</v>
      </c>
      <c r="AU283" s="241" t="s">
        <v>85</v>
      </c>
      <c r="AV283" s="13" t="s">
        <v>85</v>
      </c>
      <c r="AW283" s="13" t="s">
        <v>32</v>
      </c>
      <c r="AX283" s="13" t="s">
        <v>76</v>
      </c>
      <c r="AY283" s="241" t="s">
        <v>121</v>
      </c>
    </row>
    <row r="284" s="14" customFormat="1">
      <c r="A284" s="14"/>
      <c r="B284" s="242"/>
      <c r="C284" s="243"/>
      <c r="D284" s="232" t="s">
        <v>130</v>
      </c>
      <c r="E284" s="244" t="s">
        <v>1</v>
      </c>
      <c r="F284" s="245" t="s">
        <v>133</v>
      </c>
      <c r="G284" s="243"/>
      <c r="H284" s="246">
        <v>28.795000000000002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130</v>
      </c>
      <c r="AU284" s="252" t="s">
        <v>85</v>
      </c>
      <c r="AV284" s="14" t="s">
        <v>128</v>
      </c>
      <c r="AW284" s="14" t="s">
        <v>32</v>
      </c>
      <c r="AX284" s="14" t="s">
        <v>81</v>
      </c>
      <c r="AY284" s="252" t="s">
        <v>121</v>
      </c>
    </row>
    <row r="285" s="2" customFormat="1" ht="44.25" customHeight="1">
      <c r="A285" s="37"/>
      <c r="B285" s="38"/>
      <c r="C285" s="217" t="s">
        <v>544</v>
      </c>
      <c r="D285" s="253" t="s">
        <v>123</v>
      </c>
      <c r="E285" s="218" t="s">
        <v>545</v>
      </c>
      <c r="F285" s="219" t="s">
        <v>227</v>
      </c>
      <c r="G285" s="220" t="s">
        <v>228</v>
      </c>
      <c r="H285" s="221">
        <v>23.315999999999999</v>
      </c>
      <c r="I285" s="222"/>
      <c r="J285" s="223">
        <f>ROUND(I285*H285,2)</f>
        <v>0</v>
      </c>
      <c r="K285" s="219" t="s">
        <v>229</v>
      </c>
      <c r="L285" s="43"/>
      <c r="M285" s="224" t="s">
        <v>1</v>
      </c>
      <c r="N285" s="225" t="s">
        <v>41</v>
      </c>
      <c r="O285" s="90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128</v>
      </c>
      <c r="AT285" s="228" t="s">
        <v>123</v>
      </c>
      <c r="AU285" s="228" t="s">
        <v>85</v>
      </c>
      <c r="AY285" s="16" t="s">
        <v>121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81</v>
      </c>
      <c r="BK285" s="229">
        <f>ROUND(I285*H285,2)</f>
        <v>0</v>
      </c>
      <c r="BL285" s="16" t="s">
        <v>128</v>
      </c>
      <c r="BM285" s="228" t="s">
        <v>546</v>
      </c>
    </row>
    <row r="286" s="12" customFormat="1" ht="22.8" customHeight="1">
      <c r="A286" s="12"/>
      <c r="B286" s="201"/>
      <c r="C286" s="202"/>
      <c r="D286" s="203" t="s">
        <v>75</v>
      </c>
      <c r="E286" s="215" t="s">
        <v>547</v>
      </c>
      <c r="F286" s="215" t="s">
        <v>548</v>
      </c>
      <c r="G286" s="202"/>
      <c r="H286" s="202"/>
      <c r="I286" s="205"/>
      <c r="J286" s="216">
        <f>BK286</f>
        <v>0</v>
      </c>
      <c r="K286" s="202"/>
      <c r="L286" s="207"/>
      <c r="M286" s="208"/>
      <c r="N286" s="209"/>
      <c r="O286" s="209"/>
      <c r="P286" s="210">
        <f>P287</f>
        <v>0</v>
      </c>
      <c r="Q286" s="209"/>
      <c r="R286" s="210">
        <f>R287</f>
        <v>0</v>
      </c>
      <c r="S286" s="209"/>
      <c r="T286" s="211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2" t="s">
        <v>81</v>
      </c>
      <c r="AT286" s="213" t="s">
        <v>75</v>
      </c>
      <c r="AU286" s="213" t="s">
        <v>81</v>
      </c>
      <c r="AY286" s="212" t="s">
        <v>121</v>
      </c>
      <c r="BK286" s="214">
        <f>BK287</f>
        <v>0</v>
      </c>
    </row>
    <row r="287" s="2" customFormat="1" ht="49.05" customHeight="1">
      <c r="A287" s="37"/>
      <c r="B287" s="38"/>
      <c r="C287" s="217" t="s">
        <v>549</v>
      </c>
      <c r="D287" s="253" t="s">
        <v>123</v>
      </c>
      <c r="E287" s="218" t="s">
        <v>550</v>
      </c>
      <c r="F287" s="219" t="s">
        <v>551</v>
      </c>
      <c r="G287" s="220" t="s">
        <v>228</v>
      </c>
      <c r="H287" s="221">
        <v>183.791</v>
      </c>
      <c r="I287" s="222"/>
      <c r="J287" s="223">
        <f>ROUND(I287*H287,2)</f>
        <v>0</v>
      </c>
      <c r="K287" s="219" t="s">
        <v>229</v>
      </c>
      <c r="L287" s="43"/>
      <c r="M287" s="264" t="s">
        <v>1</v>
      </c>
      <c r="N287" s="265" t="s">
        <v>41</v>
      </c>
      <c r="O287" s="266"/>
      <c r="P287" s="267">
        <f>O287*H287</f>
        <v>0</v>
      </c>
      <c r="Q287" s="267">
        <v>0</v>
      </c>
      <c r="R287" s="267">
        <f>Q287*H287</f>
        <v>0</v>
      </c>
      <c r="S287" s="267">
        <v>0</v>
      </c>
      <c r="T287" s="268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128</v>
      </c>
      <c r="AT287" s="228" t="s">
        <v>123</v>
      </c>
      <c r="AU287" s="228" t="s">
        <v>85</v>
      </c>
      <c r="AY287" s="16" t="s">
        <v>121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81</v>
      </c>
      <c r="BK287" s="229">
        <f>ROUND(I287*H287,2)</f>
        <v>0</v>
      </c>
      <c r="BL287" s="16" t="s">
        <v>128</v>
      </c>
      <c r="BM287" s="228" t="s">
        <v>552</v>
      </c>
    </row>
    <row r="288" s="2" customFormat="1" ht="6.96" customHeight="1">
      <c r="A288" s="37"/>
      <c r="B288" s="65"/>
      <c r="C288" s="66"/>
      <c r="D288" s="66"/>
      <c r="E288" s="66"/>
      <c r="F288" s="66"/>
      <c r="G288" s="66"/>
      <c r="H288" s="66"/>
      <c r="I288" s="66"/>
      <c r="J288" s="66"/>
      <c r="K288" s="66"/>
      <c r="L288" s="43"/>
      <c r="M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</row>
  </sheetData>
  <sheetProtection sheet="1" autoFilter="0" formatColumns="0" formatRows="0" objects="1" scenarios="1" spinCount="100000" saltValue="Pw2HKCSQjYWBLdhsASOCqZApC5janfMjeOYx1zga6YQwYCFNjvCCqyhQYk8Vhqh4jkBIO1QLSxAN1pcR1UCwAg==" hashValue="C4ic3XFIdXpbZk+PzUmvsUWiHtYyJuP057L6sM0/YXyWPs7t8aRiGJnYrnqIMNy08lD8MZhNc3mJzF6G40adKw==" algorithmName="SHA-512" password="CC35"/>
  <autoFilter ref="C124:K28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Čeperka , ul. Nedbalova - vodovod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6. 2. 2024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ROUND((SUM(BE124:BE153)),  2)</f>
        <v>0</v>
      </c>
      <c r="G33" s="37"/>
      <c r="H33" s="37"/>
      <c r="I33" s="154">
        <v>0.20999999999999999</v>
      </c>
      <c r="J33" s="153">
        <f>ROUND(((SUM(BE124:BE153))*I33),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ROUND((SUM(BF124:BF153)),  2)</f>
        <v>0</v>
      </c>
      <c r="G34" s="37"/>
      <c r="H34" s="37"/>
      <c r="I34" s="154">
        <v>0.12</v>
      </c>
      <c r="J34" s="153">
        <f>ROUND(((SUM(BF124:BF153))*I34),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ROUND((SUM(BG124:BG153)),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ROUND((SUM(BH124:BH153)),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ROUND((SUM(BI124:BI153)),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Čeperka , ul. Nedbalova - vodovod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Čeperka</v>
      </c>
      <c r="G89" s="39"/>
      <c r="H89" s="39"/>
      <c r="I89" s="31" t="s">
        <v>22</v>
      </c>
      <c r="J89" s="78" t="str">
        <f>IF(J12="","",J12)</f>
        <v>6. 2. 2024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Vodovody a kanalizace Pardubice, a.s.</v>
      </c>
      <c r="G91" s="39"/>
      <c r="H91" s="39"/>
      <c r="I91" s="31" t="s">
        <v>30</v>
      </c>
      <c r="J91" s="35" t="str">
        <f>E21</f>
        <v>Multiaqua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Jiří Svoboda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554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555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556</v>
      </c>
      <c r="E99" s="181"/>
      <c r="F99" s="181"/>
      <c r="G99" s="181"/>
      <c r="H99" s="181"/>
      <c r="I99" s="181"/>
      <c r="J99" s="182">
        <f>J130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555</v>
      </c>
      <c r="E100" s="187"/>
      <c r="F100" s="187"/>
      <c r="G100" s="187"/>
      <c r="H100" s="187"/>
      <c r="I100" s="187"/>
      <c r="J100" s="188">
        <f>J131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557</v>
      </c>
      <c r="E101" s="181"/>
      <c r="F101" s="181"/>
      <c r="G101" s="181"/>
      <c r="H101" s="181"/>
      <c r="I101" s="181"/>
      <c r="J101" s="182">
        <f>J137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555</v>
      </c>
      <c r="E102" s="187"/>
      <c r="F102" s="187"/>
      <c r="G102" s="187"/>
      <c r="H102" s="187"/>
      <c r="I102" s="187"/>
      <c r="J102" s="188">
        <f>J138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558</v>
      </c>
      <c r="E103" s="181"/>
      <c r="F103" s="181"/>
      <c r="G103" s="181"/>
      <c r="H103" s="181"/>
      <c r="I103" s="181"/>
      <c r="J103" s="182">
        <f>J143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555</v>
      </c>
      <c r="E104" s="187"/>
      <c r="F104" s="187"/>
      <c r="G104" s="187"/>
      <c r="H104" s="187"/>
      <c r="I104" s="187"/>
      <c r="J104" s="188">
        <f>J144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Čeperka , ul. Nedbalova - vodovod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90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VON - Vedlejší a ostatní náklady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Čeperka</v>
      </c>
      <c r="G118" s="39"/>
      <c r="H118" s="39"/>
      <c r="I118" s="31" t="s">
        <v>22</v>
      </c>
      <c r="J118" s="78" t="str">
        <f>IF(J12="","",J12)</f>
        <v>6. 2. 2024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Vodovody a kanalizace Pardubice, a.s.</v>
      </c>
      <c r="G120" s="39"/>
      <c r="H120" s="39"/>
      <c r="I120" s="31" t="s">
        <v>30</v>
      </c>
      <c r="J120" s="35" t="str">
        <f>E21</f>
        <v>Multiaqua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>Ing. Jiří Svoboda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107</v>
      </c>
      <c r="D123" s="193" t="s">
        <v>61</v>
      </c>
      <c r="E123" s="193" t="s">
        <v>57</v>
      </c>
      <c r="F123" s="193" t="s">
        <v>58</v>
      </c>
      <c r="G123" s="193" t="s">
        <v>108</v>
      </c>
      <c r="H123" s="193" t="s">
        <v>109</v>
      </c>
      <c r="I123" s="193" t="s">
        <v>110</v>
      </c>
      <c r="J123" s="193" t="s">
        <v>94</v>
      </c>
      <c r="K123" s="194" t="s">
        <v>111</v>
      </c>
      <c r="L123" s="195"/>
      <c r="M123" s="99" t="s">
        <v>1</v>
      </c>
      <c r="N123" s="100" t="s">
        <v>40</v>
      </c>
      <c r="O123" s="100" t="s">
        <v>112</v>
      </c>
      <c r="P123" s="100" t="s">
        <v>113</v>
      </c>
      <c r="Q123" s="100" t="s">
        <v>114</v>
      </c>
      <c r="R123" s="100" t="s">
        <v>115</v>
      </c>
      <c r="S123" s="100" t="s">
        <v>116</v>
      </c>
      <c r="T123" s="101" t="s">
        <v>117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118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P125+P130+P137+P143</f>
        <v>0</v>
      </c>
      <c r="Q124" s="103"/>
      <c r="R124" s="198">
        <f>R125+R130+R137+R143</f>
        <v>0</v>
      </c>
      <c r="S124" s="103"/>
      <c r="T124" s="199">
        <f>T125+T130+T137+T143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96</v>
      </c>
      <c r="BK124" s="200">
        <f>BK125+BK130+BK137+BK143</f>
        <v>0</v>
      </c>
    </row>
    <row r="125" s="12" customFormat="1" ht="25.92" customHeight="1">
      <c r="A125" s="12"/>
      <c r="B125" s="201"/>
      <c r="C125" s="202"/>
      <c r="D125" s="203" t="s">
        <v>75</v>
      </c>
      <c r="E125" s="204" t="s">
        <v>559</v>
      </c>
      <c r="F125" s="204" t="s">
        <v>560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</f>
        <v>0</v>
      </c>
      <c r="Q125" s="209"/>
      <c r="R125" s="210">
        <f>R126</f>
        <v>0</v>
      </c>
      <c r="S125" s="209"/>
      <c r="T125" s="21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75</v>
      </c>
      <c r="AU125" s="213" t="s">
        <v>76</v>
      </c>
      <c r="AY125" s="212" t="s">
        <v>121</v>
      </c>
      <c r="BK125" s="214">
        <f>BK126</f>
        <v>0</v>
      </c>
    </row>
    <row r="126" s="12" customFormat="1" ht="22.8" customHeight="1">
      <c r="A126" s="12"/>
      <c r="B126" s="201"/>
      <c r="C126" s="202"/>
      <c r="D126" s="203" t="s">
        <v>75</v>
      </c>
      <c r="E126" s="215" t="s">
        <v>561</v>
      </c>
      <c r="F126" s="215" t="s">
        <v>562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SUM(P127:P129)</f>
        <v>0</v>
      </c>
      <c r="Q126" s="209"/>
      <c r="R126" s="210">
        <f>SUM(R127:R129)</f>
        <v>0</v>
      </c>
      <c r="S126" s="209"/>
      <c r="T126" s="211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75</v>
      </c>
      <c r="AU126" s="213" t="s">
        <v>81</v>
      </c>
      <c r="AY126" s="212" t="s">
        <v>121</v>
      </c>
      <c r="BK126" s="214">
        <f>SUM(BK127:BK129)</f>
        <v>0</v>
      </c>
    </row>
    <row r="127" s="2" customFormat="1" ht="24.15" customHeight="1">
      <c r="A127" s="37"/>
      <c r="B127" s="38"/>
      <c r="C127" s="217" t="s">
        <v>81</v>
      </c>
      <c r="D127" s="217" t="s">
        <v>123</v>
      </c>
      <c r="E127" s="218" t="s">
        <v>563</v>
      </c>
      <c r="F127" s="219" t="s">
        <v>564</v>
      </c>
      <c r="G127" s="220" t="s">
        <v>565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128</v>
      </c>
      <c r="AT127" s="228" t="s">
        <v>123</v>
      </c>
      <c r="AU127" s="228" t="s">
        <v>85</v>
      </c>
      <c r="AY127" s="16" t="s">
        <v>121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128</v>
      </c>
      <c r="BM127" s="228" t="s">
        <v>85</v>
      </c>
    </row>
    <row r="128" s="2" customFormat="1" ht="16.5" customHeight="1">
      <c r="A128" s="37"/>
      <c r="B128" s="38"/>
      <c r="C128" s="217" t="s">
        <v>85</v>
      </c>
      <c r="D128" s="217" t="s">
        <v>123</v>
      </c>
      <c r="E128" s="218" t="s">
        <v>566</v>
      </c>
      <c r="F128" s="219" t="s">
        <v>567</v>
      </c>
      <c r="G128" s="220" t="s">
        <v>565</v>
      </c>
      <c r="H128" s="221">
        <v>1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128</v>
      </c>
      <c r="AT128" s="228" t="s">
        <v>123</v>
      </c>
      <c r="AU128" s="228" t="s">
        <v>85</v>
      </c>
      <c r="AY128" s="16" t="s">
        <v>121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128</v>
      </c>
      <c r="BM128" s="228" t="s">
        <v>128</v>
      </c>
    </row>
    <row r="129" s="2" customFormat="1" ht="16.5" customHeight="1">
      <c r="A129" s="37"/>
      <c r="B129" s="38"/>
      <c r="C129" s="217" t="s">
        <v>137</v>
      </c>
      <c r="D129" s="217" t="s">
        <v>123</v>
      </c>
      <c r="E129" s="218" t="s">
        <v>568</v>
      </c>
      <c r="F129" s="219" t="s">
        <v>569</v>
      </c>
      <c r="G129" s="220" t="s">
        <v>565</v>
      </c>
      <c r="H129" s="221">
        <v>1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128</v>
      </c>
      <c r="AT129" s="228" t="s">
        <v>123</v>
      </c>
      <c r="AU129" s="228" t="s">
        <v>85</v>
      </c>
      <c r="AY129" s="16" t="s">
        <v>121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128</v>
      </c>
      <c r="BM129" s="228" t="s">
        <v>151</v>
      </c>
    </row>
    <row r="130" s="12" customFormat="1" ht="25.92" customHeight="1">
      <c r="A130" s="12"/>
      <c r="B130" s="201"/>
      <c r="C130" s="202"/>
      <c r="D130" s="203" t="s">
        <v>75</v>
      </c>
      <c r="E130" s="204" t="s">
        <v>570</v>
      </c>
      <c r="F130" s="204" t="s">
        <v>571</v>
      </c>
      <c r="G130" s="202"/>
      <c r="H130" s="202"/>
      <c r="I130" s="205"/>
      <c r="J130" s="206">
        <f>BK130</f>
        <v>0</v>
      </c>
      <c r="K130" s="202"/>
      <c r="L130" s="207"/>
      <c r="M130" s="208"/>
      <c r="N130" s="209"/>
      <c r="O130" s="209"/>
      <c r="P130" s="210">
        <f>P131</f>
        <v>0</v>
      </c>
      <c r="Q130" s="209"/>
      <c r="R130" s="210">
        <f>R131</f>
        <v>0</v>
      </c>
      <c r="S130" s="209"/>
      <c r="T130" s="211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81</v>
      </c>
      <c r="AT130" s="213" t="s">
        <v>75</v>
      </c>
      <c r="AU130" s="213" t="s">
        <v>76</v>
      </c>
      <c r="AY130" s="212" t="s">
        <v>121</v>
      </c>
      <c r="BK130" s="214">
        <f>BK131</f>
        <v>0</v>
      </c>
    </row>
    <row r="131" s="12" customFormat="1" ht="22.8" customHeight="1">
      <c r="A131" s="12"/>
      <c r="B131" s="201"/>
      <c r="C131" s="202"/>
      <c r="D131" s="203" t="s">
        <v>75</v>
      </c>
      <c r="E131" s="215" t="s">
        <v>561</v>
      </c>
      <c r="F131" s="215" t="s">
        <v>562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SUM(P132:P136)</f>
        <v>0</v>
      </c>
      <c r="Q131" s="209"/>
      <c r="R131" s="210">
        <f>SUM(R132:R136)</f>
        <v>0</v>
      </c>
      <c r="S131" s="209"/>
      <c r="T131" s="211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81</v>
      </c>
      <c r="AT131" s="213" t="s">
        <v>75</v>
      </c>
      <c r="AU131" s="213" t="s">
        <v>81</v>
      </c>
      <c r="AY131" s="212" t="s">
        <v>121</v>
      </c>
      <c r="BK131" s="214">
        <f>SUM(BK132:BK136)</f>
        <v>0</v>
      </c>
    </row>
    <row r="132" s="2" customFormat="1" ht="16.5" customHeight="1">
      <c r="A132" s="37"/>
      <c r="B132" s="38"/>
      <c r="C132" s="217" t="s">
        <v>128</v>
      </c>
      <c r="D132" s="217" t="s">
        <v>123</v>
      </c>
      <c r="E132" s="218" t="s">
        <v>572</v>
      </c>
      <c r="F132" s="219" t="s">
        <v>573</v>
      </c>
      <c r="G132" s="220" t="s">
        <v>565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128</v>
      </c>
      <c r="AT132" s="228" t="s">
        <v>123</v>
      </c>
      <c r="AU132" s="228" t="s">
        <v>85</v>
      </c>
      <c r="AY132" s="16" t="s">
        <v>121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128</v>
      </c>
      <c r="BM132" s="228" t="s">
        <v>161</v>
      </c>
    </row>
    <row r="133" s="2" customFormat="1">
      <c r="A133" s="37"/>
      <c r="B133" s="38"/>
      <c r="C133" s="39"/>
      <c r="D133" s="232" t="s">
        <v>574</v>
      </c>
      <c r="E133" s="39"/>
      <c r="F133" s="269" t="s">
        <v>575</v>
      </c>
      <c r="G133" s="39"/>
      <c r="H133" s="39"/>
      <c r="I133" s="270"/>
      <c r="J133" s="39"/>
      <c r="K133" s="39"/>
      <c r="L133" s="43"/>
      <c r="M133" s="271"/>
      <c r="N133" s="272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574</v>
      </c>
      <c r="AU133" s="16" t="s">
        <v>85</v>
      </c>
    </row>
    <row r="134" s="2" customFormat="1" ht="33" customHeight="1">
      <c r="A134" s="37"/>
      <c r="B134" s="38"/>
      <c r="C134" s="217" t="s">
        <v>146</v>
      </c>
      <c r="D134" s="217" t="s">
        <v>123</v>
      </c>
      <c r="E134" s="218" t="s">
        <v>576</v>
      </c>
      <c r="F134" s="219" t="s">
        <v>577</v>
      </c>
      <c r="G134" s="220" t="s">
        <v>565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128</v>
      </c>
      <c r="AT134" s="228" t="s">
        <v>123</v>
      </c>
      <c r="AU134" s="228" t="s">
        <v>85</v>
      </c>
      <c r="AY134" s="16" t="s">
        <v>121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128</v>
      </c>
      <c r="BM134" s="228" t="s">
        <v>172</v>
      </c>
    </row>
    <row r="135" s="2" customFormat="1">
      <c r="A135" s="37"/>
      <c r="B135" s="38"/>
      <c r="C135" s="39"/>
      <c r="D135" s="232" t="s">
        <v>574</v>
      </c>
      <c r="E135" s="39"/>
      <c r="F135" s="269" t="s">
        <v>578</v>
      </c>
      <c r="G135" s="39"/>
      <c r="H135" s="39"/>
      <c r="I135" s="270"/>
      <c r="J135" s="39"/>
      <c r="K135" s="39"/>
      <c r="L135" s="43"/>
      <c r="M135" s="271"/>
      <c r="N135" s="272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574</v>
      </c>
      <c r="AU135" s="16" t="s">
        <v>85</v>
      </c>
    </row>
    <row r="136" s="2" customFormat="1" ht="49.05" customHeight="1">
      <c r="A136" s="37"/>
      <c r="B136" s="38"/>
      <c r="C136" s="217" t="s">
        <v>151</v>
      </c>
      <c r="D136" s="217" t="s">
        <v>123</v>
      </c>
      <c r="E136" s="218" t="s">
        <v>579</v>
      </c>
      <c r="F136" s="219" t="s">
        <v>580</v>
      </c>
      <c r="G136" s="220" t="s">
        <v>565</v>
      </c>
      <c r="H136" s="221">
        <v>1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128</v>
      </c>
      <c r="AT136" s="228" t="s">
        <v>123</v>
      </c>
      <c r="AU136" s="228" t="s">
        <v>85</v>
      </c>
      <c r="AY136" s="16" t="s">
        <v>121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128</v>
      </c>
      <c r="BM136" s="228" t="s">
        <v>8</v>
      </c>
    </row>
    <row r="137" s="12" customFormat="1" ht="25.92" customHeight="1">
      <c r="A137" s="12"/>
      <c r="B137" s="201"/>
      <c r="C137" s="202"/>
      <c r="D137" s="203" t="s">
        <v>75</v>
      </c>
      <c r="E137" s="204" t="s">
        <v>581</v>
      </c>
      <c r="F137" s="204" t="s">
        <v>582</v>
      </c>
      <c r="G137" s="202"/>
      <c r="H137" s="202"/>
      <c r="I137" s="205"/>
      <c r="J137" s="206">
        <f>BK137</f>
        <v>0</v>
      </c>
      <c r="K137" s="202"/>
      <c r="L137" s="207"/>
      <c r="M137" s="208"/>
      <c r="N137" s="209"/>
      <c r="O137" s="209"/>
      <c r="P137" s="210">
        <f>P138</f>
        <v>0</v>
      </c>
      <c r="Q137" s="209"/>
      <c r="R137" s="210">
        <f>R138</f>
        <v>0</v>
      </c>
      <c r="S137" s="209"/>
      <c r="T137" s="211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81</v>
      </c>
      <c r="AT137" s="213" t="s">
        <v>75</v>
      </c>
      <c r="AU137" s="213" t="s">
        <v>76</v>
      </c>
      <c r="AY137" s="212" t="s">
        <v>121</v>
      </c>
      <c r="BK137" s="214">
        <f>BK138</f>
        <v>0</v>
      </c>
    </row>
    <row r="138" s="12" customFormat="1" ht="22.8" customHeight="1">
      <c r="A138" s="12"/>
      <c r="B138" s="201"/>
      <c r="C138" s="202"/>
      <c r="D138" s="203" t="s">
        <v>75</v>
      </c>
      <c r="E138" s="215" t="s">
        <v>561</v>
      </c>
      <c r="F138" s="215" t="s">
        <v>562</v>
      </c>
      <c r="G138" s="202"/>
      <c r="H138" s="202"/>
      <c r="I138" s="205"/>
      <c r="J138" s="216">
        <f>BK138</f>
        <v>0</v>
      </c>
      <c r="K138" s="202"/>
      <c r="L138" s="207"/>
      <c r="M138" s="208"/>
      <c r="N138" s="209"/>
      <c r="O138" s="209"/>
      <c r="P138" s="210">
        <f>SUM(P139:P142)</f>
        <v>0</v>
      </c>
      <c r="Q138" s="209"/>
      <c r="R138" s="210">
        <f>SUM(R139:R142)</f>
        <v>0</v>
      </c>
      <c r="S138" s="209"/>
      <c r="T138" s="211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81</v>
      </c>
      <c r="AT138" s="213" t="s">
        <v>75</v>
      </c>
      <c r="AU138" s="213" t="s">
        <v>81</v>
      </c>
      <c r="AY138" s="212" t="s">
        <v>121</v>
      </c>
      <c r="BK138" s="214">
        <f>SUM(BK139:BK142)</f>
        <v>0</v>
      </c>
    </row>
    <row r="139" s="2" customFormat="1" ht="33" customHeight="1">
      <c r="A139" s="37"/>
      <c r="B139" s="38"/>
      <c r="C139" s="217" t="s">
        <v>156</v>
      </c>
      <c r="D139" s="217" t="s">
        <v>123</v>
      </c>
      <c r="E139" s="218" t="s">
        <v>583</v>
      </c>
      <c r="F139" s="219" t="s">
        <v>584</v>
      </c>
      <c r="G139" s="220" t="s">
        <v>565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128</v>
      </c>
      <c r="AT139" s="228" t="s">
        <v>123</v>
      </c>
      <c r="AU139" s="228" t="s">
        <v>85</v>
      </c>
      <c r="AY139" s="16" t="s">
        <v>121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128</v>
      </c>
      <c r="BM139" s="228" t="s">
        <v>204</v>
      </c>
    </row>
    <row r="140" s="2" customFormat="1" ht="44.25" customHeight="1">
      <c r="A140" s="37"/>
      <c r="B140" s="38"/>
      <c r="C140" s="217" t="s">
        <v>161</v>
      </c>
      <c r="D140" s="217" t="s">
        <v>123</v>
      </c>
      <c r="E140" s="218" t="s">
        <v>585</v>
      </c>
      <c r="F140" s="219" t="s">
        <v>586</v>
      </c>
      <c r="G140" s="220" t="s">
        <v>565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128</v>
      </c>
      <c r="AT140" s="228" t="s">
        <v>123</v>
      </c>
      <c r="AU140" s="228" t="s">
        <v>85</v>
      </c>
      <c r="AY140" s="16" t="s">
        <v>121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128</v>
      </c>
      <c r="BM140" s="228" t="s">
        <v>212</v>
      </c>
    </row>
    <row r="141" s="2" customFormat="1" ht="44.25" customHeight="1">
      <c r="A141" s="37"/>
      <c r="B141" s="38"/>
      <c r="C141" s="217" t="s">
        <v>167</v>
      </c>
      <c r="D141" s="217" t="s">
        <v>123</v>
      </c>
      <c r="E141" s="218" t="s">
        <v>587</v>
      </c>
      <c r="F141" s="219" t="s">
        <v>588</v>
      </c>
      <c r="G141" s="220" t="s">
        <v>565</v>
      </c>
      <c r="H141" s="221">
        <v>1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128</v>
      </c>
      <c r="AT141" s="228" t="s">
        <v>123</v>
      </c>
      <c r="AU141" s="228" t="s">
        <v>85</v>
      </c>
      <c r="AY141" s="16" t="s">
        <v>121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128</v>
      </c>
      <c r="BM141" s="228" t="s">
        <v>275</v>
      </c>
    </row>
    <row r="142" s="2" customFormat="1" ht="298.05" customHeight="1">
      <c r="A142" s="37"/>
      <c r="B142" s="38"/>
      <c r="C142" s="217" t="s">
        <v>172</v>
      </c>
      <c r="D142" s="217" t="s">
        <v>123</v>
      </c>
      <c r="E142" s="218" t="s">
        <v>589</v>
      </c>
      <c r="F142" s="219" t="s">
        <v>590</v>
      </c>
      <c r="G142" s="220" t="s">
        <v>565</v>
      </c>
      <c r="H142" s="221">
        <v>1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128</v>
      </c>
      <c r="AT142" s="228" t="s">
        <v>123</v>
      </c>
      <c r="AU142" s="228" t="s">
        <v>85</v>
      </c>
      <c r="AY142" s="16" t="s">
        <v>121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128</v>
      </c>
      <c r="BM142" s="228" t="s">
        <v>364</v>
      </c>
    </row>
    <row r="143" s="12" customFormat="1" ht="25.92" customHeight="1">
      <c r="A143" s="12"/>
      <c r="B143" s="201"/>
      <c r="C143" s="202"/>
      <c r="D143" s="203" t="s">
        <v>75</v>
      </c>
      <c r="E143" s="204" t="s">
        <v>591</v>
      </c>
      <c r="F143" s="204" t="s">
        <v>592</v>
      </c>
      <c r="G143" s="202"/>
      <c r="H143" s="202"/>
      <c r="I143" s="205"/>
      <c r="J143" s="206">
        <f>BK143</f>
        <v>0</v>
      </c>
      <c r="K143" s="202"/>
      <c r="L143" s="207"/>
      <c r="M143" s="208"/>
      <c r="N143" s="209"/>
      <c r="O143" s="209"/>
      <c r="P143" s="210">
        <f>P144</f>
        <v>0</v>
      </c>
      <c r="Q143" s="209"/>
      <c r="R143" s="210">
        <f>R144</f>
        <v>0</v>
      </c>
      <c r="S143" s="209"/>
      <c r="T143" s="211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81</v>
      </c>
      <c r="AT143" s="213" t="s">
        <v>75</v>
      </c>
      <c r="AU143" s="213" t="s">
        <v>76</v>
      </c>
      <c r="AY143" s="212" t="s">
        <v>121</v>
      </c>
      <c r="BK143" s="214">
        <f>BK144</f>
        <v>0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561</v>
      </c>
      <c r="F144" s="215" t="s">
        <v>562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SUM(P145:P153)</f>
        <v>0</v>
      </c>
      <c r="Q144" s="209"/>
      <c r="R144" s="210">
        <f>SUM(R145:R153)</f>
        <v>0</v>
      </c>
      <c r="S144" s="209"/>
      <c r="T144" s="211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81</v>
      </c>
      <c r="AT144" s="213" t="s">
        <v>75</v>
      </c>
      <c r="AU144" s="213" t="s">
        <v>81</v>
      </c>
      <c r="AY144" s="212" t="s">
        <v>121</v>
      </c>
      <c r="BK144" s="214">
        <f>SUM(BK145:BK153)</f>
        <v>0</v>
      </c>
    </row>
    <row r="145" s="2" customFormat="1" ht="24.15" customHeight="1">
      <c r="A145" s="37"/>
      <c r="B145" s="38"/>
      <c r="C145" s="217" t="s">
        <v>177</v>
      </c>
      <c r="D145" s="217" t="s">
        <v>123</v>
      </c>
      <c r="E145" s="218" t="s">
        <v>593</v>
      </c>
      <c r="F145" s="219" t="s">
        <v>594</v>
      </c>
      <c r="G145" s="220" t="s">
        <v>565</v>
      </c>
      <c r="H145" s="221">
        <v>1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128</v>
      </c>
      <c r="AT145" s="228" t="s">
        <v>123</v>
      </c>
      <c r="AU145" s="228" t="s">
        <v>85</v>
      </c>
      <c r="AY145" s="16" t="s">
        <v>121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81</v>
      </c>
      <c r="BK145" s="229">
        <f>ROUND(I145*H145,2)</f>
        <v>0</v>
      </c>
      <c r="BL145" s="16" t="s">
        <v>128</v>
      </c>
      <c r="BM145" s="228" t="s">
        <v>391</v>
      </c>
    </row>
    <row r="146" s="2" customFormat="1">
      <c r="A146" s="37"/>
      <c r="B146" s="38"/>
      <c r="C146" s="39"/>
      <c r="D146" s="232" t="s">
        <v>574</v>
      </c>
      <c r="E146" s="39"/>
      <c r="F146" s="269" t="s">
        <v>595</v>
      </c>
      <c r="G146" s="39"/>
      <c r="H146" s="39"/>
      <c r="I146" s="270"/>
      <c r="J146" s="39"/>
      <c r="K146" s="39"/>
      <c r="L146" s="43"/>
      <c r="M146" s="271"/>
      <c r="N146" s="27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574</v>
      </c>
      <c r="AU146" s="16" t="s">
        <v>85</v>
      </c>
    </row>
    <row r="147" s="2" customFormat="1" ht="49.05" customHeight="1">
      <c r="A147" s="37"/>
      <c r="B147" s="38"/>
      <c r="C147" s="217" t="s">
        <v>8</v>
      </c>
      <c r="D147" s="217" t="s">
        <v>123</v>
      </c>
      <c r="E147" s="218" t="s">
        <v>596</v>
      </c>
      <c r="F147" s="219" t="s">
        <v>597</v>
      </c>
      <c r="G147" s="220" t="s">
        <v>565</v>
      </c>
      <c r="H147" s="221">
        <v>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128</v>
      </c>
      <c r="AT147" s="228" t="s">
        <v>123</v>
      </c>
      <c r="AU147" s="228" t="s">
        <v>85</v>
      </c>
      <c r="AY147" s="16" t="s">
        <v>121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128</v>
      </c>
      <c r="BM147" s="228" t="s">
        <v>399</v>
      </c>
    </row>
    <row r="148" s="2" customFormat="1" ht="24.15" customHeight="1">
      <c r="A148" s="37"/>
      <c r="B148" s="38"/>
      <c r="C148" s="217" t="s">
        <v>188</v>
      </c>
      <c r="D148" s="217" t="s">
        <v>123</v>
      </c>
      <c r="E148" s="218" t="s">
        <v>598</v>
      </c>
      <c r="F148" s="219" t="s">
        <v>599</v>
      </c>
      <c r="G148" s="220" t="s">
        <v>565</v>
      </c>
      <c r="H148" s="221">
        <v>1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128</v>
      </c>
      <c r="AT148" s="228" t="s">
        <v>123</v>
      </c>
      <c r="AU148" s="228" t="s">
        <v>85</v>
      </c>
      <c r="AY148" s="16" t="s">
        <v>121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128</v>
      </c>
      <c r="BM148" s="228" t="s">
        <v>407</v>
      </c>
    </row>
    <row r="149" s="2" customFormat="1">
      <c r="A149" s="37"/>
      <c r="B149" s="38"/>
      <c r="C149" s="39"/>
      <c r="D149" s="232" t="s">
        <v>574</v>
      </c>
      <c r="E149" s="39"/>
      <c r="F149" s="269" t="s">
        <v>600</v>
      </c>
      <c r="G149" s="39"/>
      <c r="H149" s="39"/>
      <c r="I149" s="270"/>
      <c r="J149" s="39"/>
      <c r="K149" s="39"/>
      <c r="L149" s="43"/>
      <c r="M149" s="271"/>
      <c r="N149" s="27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574</v>
      </c>
      <c r="AU149" s="16" t="s">
        <v>85</v>
      </c>
    </row>
    <row r="150" s="2" customFormat="1" ht="24.15" customHeight="1">
      <c r="A150" s="37"/>
      <c r="B150" s="38"/>
      <c r="C150" s="217" t="s">
        <v>194</v>
      </c>
      <c r="D150" s="217" t="s">
        <v>123</v>
      </c>
      <c r="E150" s="218" t="s">
        <v>601</v>
      </c>
      <c r="F150" s="219" t="s">
        <v>602</v>
      </c>
      <c r="G150" s="220" t="s">
        <v>565</v>
      </c>
      <c r="H150" s="221">
        <v>1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128</v>
      </c>
      <c r="AT150" s="228" t="s">
        <v>123</v>
      </c>
      <c r="AU150" s="228" t="s">
        <v>85</v>
      </c>
      <c r="AY150" s="16" t="s">
        <v>121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128</v>
      </c>
      <c r="BM150" s="228" t="s">
        <v>415</v>
      </c>
    </row>
    <row r="151" s="2" customFormat="1">
      <c r="A151" s="37"/>
      <c r="B151" s="38"/>
      <c r="C151" s="39"/>
      <c r="D151" s="232" t="s">
        <v>574</v>
      </c>
      <c r="E151" s="39"/>
      <c r="F151" s="269" t="s">
        <v>603</v>
      </c>
      <c r="G151" s="39"/>
      <c r="H151" s="39"/>
      <c r="I151" s="270"/>
      <c r="J151" s="39"/>
      <c r="K151" s="39"/>
      <c r="L151" s="43"/>
      <c r="M151" s="271"/>
      <c r="N151" s="272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574</v>
      </c>
      <c r="AU151" s="16" t="s">
        <v>85</v>
      </c>
    </row>
    <row r="152" s="2" customFormat="1" ht="44.25" customHeight="1">
      <c r="A152" s="37"/>
      <c r="B152" s="38"/>
      <c r="C152" s="217" t="s">
        <v>198</v>
      </c>
      <c r="D152" s="217" t="s">
        <v>123</v>
      </c>
      <c r="E152" s="218" t="s">
        <v>604</v>
      </c>
      <c r="F152" s="219" t="s">
        <v>605</v>
      </c>
      <c r="G152" s="220" t="s">
        <v>565</v>
      </c>
      <c r="H152" s="221">
        <v>1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128</v>
      </c>
      <c r="AT152" s="228" t="s">
        <v>123</v>
      </c>
      <c r="AU152" s="228" t="s">
        <v>85</v>
      </c>
      <c r="AY152" s="16" t="s">
        <v>121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81</v>
      </c>
      <c r="BK152" s="229">
        <f>ROUND(I152*H152,2)</f>
        <v>0</v>
      </c>
      <c r="BL152" s="16" t="s">
        <v>128</v>
      </c>
      <c r="BM152" s="228" t="s">
        <v>423</v>
      </c>
    </row>
    <row r="153" s="2" customFormat="1" ht="16.5" customHeight="1">
      <c r="A153" s="37"/>
      <c r="B153" s="38"/>
      <c r="C153" s="217" t="s">
        <v>204</v>
      </c>
      <c r="D153" s="217" t="s">
        <v>123</v>
      </c>
      <c r="E153" s="218" t="s">
        <v>606</v>
      </c>
      <c r="F153" s="219" t="s">
        <v>607</v>
      </c>
      <c r="G153" s="220" t="s">
        <v>565</v>
      </c>
      <c r="H153" s="221">
        <v>1</v>
      </c>
      <c r="I153" s="222"/>
      <c r="J153" s="223">
        <f>ROUND(I153*H153,2)</f>
        <v>0</v>
      </c>
      <c r="K153" s="219" t="s">
        <v>1</v>
      </c>
      <c r="L153" s="43"/>
      <c r="M153" s="264" t="s">
        <v>1</v>
      </c>
      <c r="N153" s="265" t="s">
        <v>41</v>
      </c>
      <c r="O153" s="266"/>
      <c r="P153" s="267">
        <f>O153*H153</f>
        <v>0</v>
      </c>
      <c r="Q153" s="267">
        <v>0</v>
      </c>
      <c r="R153" s="267">
        <f>Q153*H153</f>
        <v>0</v>
      </c>
      <c r="S153" s="267">
        <v>0</v>
      </c>
      <c r="T153" s="26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128</v>
      </c>
      <c r="AT153" s="228" t="s">
        <v>123</v>
      </c>
      <c r="AU153" s="228" t="s">
        <v>85</v>
      </c>
      <c r="AY153" s="16" t="s">
        <v>121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128</v>
      </c>
      <c r="BM153" s="228" t="s">
        <v>448</v>
      </c>
    </row>
    <row r="154" s="2" customFormat="1" ht="6.96" customHeight="1">
      <c r="A154" s="37"/>
      <c r="B154" s="65"/>
      <c r="C154" s="66"/>
      <c r="D154" s="66"/>
      <c r="E154" s="66"/>
      <c r="F154" s="66"/>
      <c r="G154" s="66"/>
      <c r="H154" s="66"/>
      <c r="I154" s="66"/>
      <c r="J154" s="66"/>
      <c r="K154" s="66"/>
      <c r="L154" s="43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sheetProtection sheet="1" autoFilter="0" formatColumns="0" formatRows="0" objects="1" scenarios="1" spinCount="100000" saltValue="saaGUIe3fV1GueDdBNSloFs0yTquc+aCH6V17cqqR72nEUSiC7eMhXiLRCo99m/Wy08hrkGzLUE0kE338a4QeA==" hashValue="fFRUVZYHi+izSME7qZfQhLeS4hcx+x3bzyW5I+LSo5wBb5JMg4edDNqdULqBaddEVrixeE7uqn8zDqaSE2S/DQ==" algorithmName="SHA-512" password="CC35"/>
  <autoFilter ref="C123:K15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2024-03-27T11:18:18Z</dcterms:created>
  <dcterms:modified xsi:type="dcterms:W3CDTF">2024-03-27T11:18:25Z</dcterms:modified>
</cp:coreProperties>
</file>